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6" windowWidth="22980" windowHeight="10668" tabRatio="903" activeTab="14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7" r:id="rId15"/>
  </sheets>
  <definedNames>
    <definedName name="_xlnm._FilterDatabase" localSheetId="14" hidden="1">Прил10_ф1!$A$17:$V$25</definedName>
    <definedName name="OLE_LINK2" localSheetId="1">Прил2_ф1!$A$12</definedName>
  </definedNames>
  <calcPr calcId="145621" fullPrecision="0"/>
</workbook>
</file>

<file path=xl/calcChain.xml><?xml version="1.0" encoding="utf-8"?>
<calcChain xmlns="http://schemas.openxmlformats.org/spreadsheetml/2006/main">
  <c r="D38" i="6" l="1"/>
  <c r="D33" i="6"/>
  <c r="D24" i="6"/>
  <c r="D17" i="6"/>
  <c r="D36" i="6"/>
  <c r="D28" i="6" l="1"/>
  <c r="D55" i="6" l="1"/>
  <c r="D49" i="6"/>
  <c r="D27" i="6" s="1"/>
  <c r="D14" i="6" s="1"/>
  <c r="D44" i="6"/>
  <c r="D39" i="6"/>
  <c r="D65" i="6" l="1"/>
  <c r="AC16" i="13"/>
  <c r="P16" i="13"/>
</calcChain>
</file>

<file path=xl/sharedStrings.xml><?xml version="1.0" encoding="utf-8"?>
<sst xmlns="http://schemas.openxmlformats.org/spreadsheetml/2006/main" count="791" uniqueCount="395">
  <si>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</si>
  <si>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</si>
  <si>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</si>
  <si>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</si>
  <si>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</si>
  <si>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</si>
  <si>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</si>
  <si>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</si>
  <si>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</si>
  <si>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</si>
  <si>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</si>
  <si>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</si>
  <si>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</si>
  <si>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</si>
  <si>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</si>
  <si>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</si>
  <si>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</si>
  <si>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</si>
  <si>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</si>
  <si>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</si>
  <si>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</si>
  <si>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</si>
  <si>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</si>
  <si>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</si>
  <si>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</si>
  <si>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</si>
  <si>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</si>
  <si>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</si>
  <si>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</si>
  <si>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</si>
  <si>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</si>
  <si>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</si>
  <si>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</si>
  <si>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</si>
  <si>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</si>
  <si>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</si>
  <si>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</si>
  <si>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</si>
  <si>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</si>
  <si>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</si>
  <si>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</si>
  <si>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</si>
  <si>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</si>
  <si>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</si>
  <si>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</si>
  <si>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</si>
  <si>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</si>
  <si>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</si>
  <si>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</si>
  <si>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</si>
  <si>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</si>
  <si>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</si>
  <si>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</si>
  <si>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</si>
  <si>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</si>
  <si>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</si>
  <si>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</si>
  <si>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</si>
  <si>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</si>
  <si>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</si>
  <si>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</si>
  <si>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</si>
  <si>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</si>
  <si>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</si>
  <si>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</si>
  <si>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</si>
  <si>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</si>
  <si>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</si>
  <si>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</si>
  <si>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</si>
  <si>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</si>
  <si>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</si>
  <si>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</si>
  <si>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</si>
  <si>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</si>
  <si>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</si>
  <si>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</si>
  <si>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</si>
  <si>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</si>
  <si>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</si>
  <si>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</si>
  <si>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</si>
  <si>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</si>
  <si>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</si>
  <si>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</si>
  <si>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</si>
  <si>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</si>
  <si>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</si>
  <si>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</si>
  <si>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</si>
  <si>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</si>
  <si>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</si>
  <si>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</si>
  <si>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</si>
  <si>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</si>
  <si>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</si>
  <si>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</si>
  <si>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</si>
  <si>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</si>
  <si>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</si>
  <si>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</si>
  <si>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</si>
  <si>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</si>
  <si>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</si>
  <si>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</si>
  <si>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</si>
  <si>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</si>
  <si>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</si>
  <si>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</si>
  <si>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</si>
  <si>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</si>
  <si>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</si>
  <si>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</si>
  <si>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</si>
  <si>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</si>
  <si>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</si>
  <si>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</si>
  <si>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</si>
  <si>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</si>
  <si>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</si>
  <si>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</si>
  <si>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</si>
  <si>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</si>
  <si>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</si>
  <si>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</si>
  <si>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</si>
  <si>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</si>
  <si>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</si>
  <si>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</si>
  <si>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</si>
  <si>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</si>
  <si>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</si>
  <si>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</si>
  <si>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</si>
  <si>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</si>
  <si>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</si>
  <si>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</si>
  <si>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</si>
  <si>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</si>
  <si>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</si>
  <si>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</si>
  <si>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</si>
  <si>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</si>
  <si>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</si>
  <si>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</si>
  <si>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</si>
  <si>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</si>
  <si>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</si>
  <si>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</si>
  <si>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</si>
  <si>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</si>
  <si>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</si>
  <si>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</si>
  <si>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</si>
  <si>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</si>
  <si>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</si>
  <si>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</si>
  <si>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</si>
  <si>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</si>
  <si>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</si>
  <si>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</si>
  <si>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</si>
  <si>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</si>
  <si>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</si>
  <si>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</si>
  <si>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</si>
  <si>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</si>
  <si>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</si>
  <si>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</si>
  <si>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</si>
  <si>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</si>
  <si>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</si>
  <si>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</si>
  <si>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</si>
  <si>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</si>
  <si>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</si>
  <si>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</si>
  <si>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</si>
  <si>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</si>
  <si>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</si>
  <si>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Приложение N 5</t>
  </si>
  <si>
    <t>Приложение N 6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</si>
  <si>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</si>
  <si>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</si>
  <si>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</si>
  <si>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</si>
  <si>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</si>
  <si>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</si>
  <si>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</si>
  <si>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</si>
  <si>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</si>
  <si>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</si>
  <si>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</si>
  <si>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</si>
  <si>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</si>
  <si>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</si>
  <si>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</si>
  <si>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</si>
  <si>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</si>
  <si>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</si>
  <si>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</si>
  <si>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</si>
  <si>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</si>
  <si>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</si>
  <si>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</si>
  <si>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</si>
  <si>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</si>
  <si>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</si>
  <si>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</si>
  <si>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</si>
  <si>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</si>
  <si>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</si>
  <si>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</si>
  <si>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</si>
  <si>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</si>
  <si>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</si>
  <si>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</si>
  <si>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</si>
  <si>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</si>
  <si>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</si>
  <si>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</si>
  <si>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</si>
  <si>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</si>
  <si>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</si>
  <si>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</si>
  <si>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</si>
  <si>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</si>
  <si>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</si>
  <si>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</si>
  <si>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</si>
  <si>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</si>
  <si>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</si>
  <si>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</si>
  <si>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</si>
  <si>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</si>
  <si>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</si>
  <si>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</si>
  <si>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</si>
  <si>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</si>
  <si>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</si>
  <si>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</si>
  <si>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</si>
  <si>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</si>
  <si>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</si>
  <si>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</si>
  <si>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</si>
  <si>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</si>
  <si>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</si>
  <si>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</si>
  <si>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</si>
  <si>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</si>
  <si>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</si>
  <si>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</si>
  <si>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</si>
  <si>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</si>
  <si>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</si>
  <si>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</si>
  <si>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</si>
  <si>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</si>
  <si>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</si>
  <si>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</si>
  <si>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</si>
  <si>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</si>
  <si>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</si>
  <si>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</si>
  <si>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</si>
  <si>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</si>
  <si>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</si>
  <si>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Информация о тарифах     ООО "БЭЛФ-ГАЗ"</t>
  </si>
  <si>
    <t>на услуги по транспортировке газа по магистральным газопроводам-отводам на территории Самарской области</t>
  </si>
  <si>
    <t>01 января 2011г.</t>
  </si>
  <si>
    <t>Самарская область</t>
  </si>
  <si>
    <t>Газопровод-отвод для системы газоснабжение к ОАО"КуйбышевАзот"</t>
  </si>
  <si>
    <t>5,4 МПА</t>
  </si>
  <si>
    <t>_</t>
  </si>
  <si>
    <t>1.5.6.</t>
  </si>
  <si>
    <t>ООО "БЭЛФ-ГАЗ"</t>
  </si>
  <si>
    <t xml:space="preserve">                                      </t>
  </si>
  <si>
    <t>отсутсвует</t>
  </si>
  <si>
    <t>отсутствует</t>
  </si>
  <si>
    <t>выход ПЗРГ газопровода-отвода к ОАО "КуйбышевАзот"</t>
  </si>
  <si>
    <t>ООО Газпром межрегионгаз"/ПАО "КуйбышгевАзот</t>
  </si>
  <si>
    <t>Договор № 1-020/14 об оказании услуг по транспортировке газа по магистральным газопроводам-отводам от 11.12.2013 г.</t>
  </si>
  <si>
    <t>Магистральный газопровод ОАО "Газпром"  Мокроус-Самара-Тольятти (398 км)</t>
  </si>
  <si>
    <t>ПЗРГ ОАО "КуйбышевАзот"</t>
  </si>
  <si>
    <t>Магистральный газопровод Мокроус-Самара-Тольяти (398 км)</t>
  </si>
  <si>
    <t>нет</t>
  </si>
  <si>
    <t>Дополнительное соглашение к Договору № 1-020/14 от 11.12.2013 г до 01 декабря  текущего года</t>
  </si>
  <si>
    <t>Магистральный Газопровод-отвод к ОАО"КуйбышевАзот"</t>
  </si>
  <si>
    <t>Магистральный Газопровод-отвод к ОАО"КуйбышевАзот", Самарская область</t>
  </si>
  <si>
    <t xml:space="preserve">Лицензия № ВХ-00-015775 от 08.12.2015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</si>
  <si>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Договор № 1-020/14 об оказании услуг по транспортировке газа по магистральным газопроводам-отводам от 11.12.2013 г.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</si>
  <si>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</si>
  <si>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</si>
  <si>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</si>
  <si>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</si>
  <si>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</si>
  <si>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</si>
  <si>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</si>
  <si>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</si>
  <si>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</si>
  <si>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</si>
  <si>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</si>
  <si>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</si>
  <si>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Объемы газа в соответствии с удовдетворенными 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</si>
  <si>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Приказ ФСТ № 450-э/12 от 17 декабря 2010г.</t>
  </si>
  <si>
    <t>Требования Дополнительного соглашения: 1. уточнение срокоа действия договора № 1-020/14 от 11.12.2023г.; 2. уточнение объемов транспртируемого газа на следующий год; 3. условия взаиморасчетов за услуги по транспортировке газа</t>
  </si>
  <si>
    <t>Запрос предложений</t>
  </si>
  <si>
    <t>Текущий ремонт</t>
  </si>
  <si>
    <t/>
  </si>
  <si>
    <t>газа по магистральным газопроводам-отводам на территории Самарской области</t>
  </si>
  <si>
    <t>по магистральным газопроводам на территории Самарской области</t>
  </si>
  <si>
    <t xml:space="preserve"> по магистральным газопроводам на территории Самарской области </t>
  </si>
  <si>
    <t xml:space="preserve">ООО "БЭЛФ-ГАЗ"  </t>
  </si>
  <si>
    <t xml:space="preserve">               деятельности ООО "БЭЛФ-ГАЗ"</t>
  </si>
  <si>
    <t>Информация об объемах транспортировки газа</t>
  </si>
  <si>
    <t xml:space="preserve">на услуги по транспортировке газа по магистральным трубопроводам </t>
  </si>
  <si>
    <t>на территории Самарской области</t>
  </si>
  <si>
    <t xml:space="preserve">           </t>
  </si>
  <si>
    <t xml:space="preserve">        </t>
  </si>
  <si>
    <t xml:space="preserve">  о наличии (отсутствии) технической возможности доступа</t>
  </si>
  <si>
    <t>к регулируемым услугам по транспортировке газа</t>
  </si>
  <si>
    <t>о наличии (отсутствии) технической возможности доступа</t>
  </si>
  <si>
    <t xml:space="preserve">по транспортировке газа по магистральным газопроводам  на территории Самарской области </t>
  </si>
  <si>
    <t xml:space="preserve"> к магистральным газопроводам ООО "БЭЛФ-ГАЗ" на территории Самарской области  </t>
  </si>
  <si>
    <t>о регистрации и ходе реализации заявок на подключение</t>
  </si>
  <si>
    <t>об условиях, на которых осуществляется</t>
  </si>
  <si>
    <t>оказание регулируемых услуг по транспортировке газа</t>
  </si>
  <si>
    <t>по магистральным газопроводам Самарской области</t>
  </si>
  <si>
    <t>о порядке выполнения технологических, технических и других</t>
  </si>
  <si>
    <t>мероприятий, связанных с подключением (присоединением)</t>
  </si>
  <si>
    <t xml:space="preserve"> к магистральным газопроводам  на территории Самарской области 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</si>
  <si>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</si>
  <si>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</si>
  <si>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 xml:space="preserve">           по трубопроводам  на территории Самарской области</t>
  </si>
  <si>
    <t>Газопровод-отвод для системы газоснабжение к ОАО"КуйбышевАзот", Самарская область. Система менеджмента качества соответствует требованиям ГОСТ ISO 9001-2015. Сертификат соответствия № РОСС.RU.ИК90.К00309. Срок действия до 30.04.2022 г.</t>
  </si>
  <si>
    <t>январь-декабрь 2019 год</t>
  </si>
  <si>
    <t>2019 год</t>
  </si>
  <si>
    <t>за 2020  год в сфере оказания услуг</t>
  </si>
  <si>
    <t xml:space="preserve"> в сфере транспортировки газа</t>
  </si>
  <si>
    <t xml:space="preserve"> между зонами входа и выхода </t>
  </si>
  <si>
    <t>в зонах выхода</t>
  </si>
  <si>
    <t xml:space="preserve">в зонах входа </t>
  </si>
  <si>
    <t>в сфере оказания услуг по транспортировке газа</t>
  </si>
  <si>
    <t>январь-декабрь 2020 год</t>
  </si>
  <si>
    <t>Всего за 2020 г.</t>
  </si>
  <si>
    <t>-</t>
  </si>
  <si>
    <t>на 01.06.2020 года</t>
  </si>
  <si>
    <t xml:space="preserve">        за 1 полугодие 2020 год в сфере оказания услуг по транспортировке</t>
  </si>
  <si>
    <t>Услуги по предоставлению доступа в интернет</t>
  </si>
  <si>
    <t>Поставка автомобильного бензина</t>
  </si>
  <si>
    <t>Оказание консультационных услуг</t>
  </si>
  <si>
    <t>Юридические услуги</t>
  </si>
  <si>
    <t>Обслуживание опасных производственных объектов по профилактике локализации и ликвидации ЧС природного и техногенного характера.</t>
  </si>
  <si>
    <t>Услуги по профессиональному обучению</t>
  </si>
  <si>
    <t>Покупка компьютерного оборудования</t>
  </si>
  <si>
    <t>х</t>
  </si>
  <si>
    <t>ООО СК "АЗИМУТ"</t>
  </si>
  <si>
    <t>№ 09-01/2020 от 09.01.2020</t>
  </si>
  <si>
    <t>ООО "ШАФРАН С"</t>
  </si>
  <si>
    <t>№ 18-10-02/2019 от 18.10.2019</t>
  </si>
  <si>
    <t>ООО "СпецНефтеГазМонтаж"</t>
  </si>
  <si>
    <t>№ 23-02-01/2020-гс от 23.02.2020</t>
  </si>
  <si>
    <t>№ 23-02-02/2020-гс от 23.02.2020</t>
  </si>
  <si>
    <t>№ 03-03-01/2020 от 03.03.2020</t>
  </si>
  <si>
    <t>ООО "СК ИНТ-АРТ"</t>
  </si>
  <si>
    <t>№ 03-03-02/2020 от 03.03.2020</t>
  </si>
  <si>
    <t>ООО "Инсайд-девелопмент"</t>
  </si>
  <si>
    <t>№ 05-03/2020 от 05.03.2020</t>
  </si>
  <si>
    <t>№ 25-02/2020 от 25.02.2020</t>
  </si>
  <si>
    <t>ООО "СИТИСТРОЙ"</t>
  </si>
  <si>
    <t>№ 24-10/2019 орт 24.10.2019</t>
  </si>
  <si>
    <t>№ 25-10-03/2019 от 25.10.2020</t>
  </si>
  <si>
    <t>ООО "СтройИнвестКомплект"</t>
  </si>
  <si>
    <t>№ 27-03/2020 от 27.03.2020</t>
  </si>
  <si>
    <t>ООО "СтройТехПром"</t>
  </si>
  <si>
    <t>№ 16-06-01/2020 от 16.06.2020</t>
  </si>
  <si>
    <t>№ 15-06-01/2020 от 15.06.2020</t>
  </si>
  <si>
    <t>№ 11-06-01/2020 от 11.06.2020</t>
  </si>
  <si>
    <t>№ 11-06-02/2020 от 11.06.2020</t>
  </si>
  <si>
    <t>№ 16-06-03/2020 от 16.06.2020</t>
  </si>
  <si>
    <t>№ 15-06-02/2020 от 15.06.2020</t>
  </si>
  <si>
    <t>№ 22-06/2020 от 22.06.2020</t>
  </si>
  <si>
    <t>№ 20-07-02/2020 от 20.07.2020</t>
  </si>
  <si>
    <t>№ 27-07/2020 от 27.07.2020</t>
  </si>
  <si>
    <t>№ 10-07-01/2020 от 10.07.2020</t>
  </si>
  <si>
    <t>№ 28-08/2020 от 28.08.2020</t>
  </si>
  <si>
    <t>№ 19-09/2020 от 14.09.2020</t>
  </si>
  <si>
    <t>№ 22-09/2020 от 22.09.2020</t>
  </si>
  <si>
    <t>№ 10-07-02/2020 от 10.07.2020</t>
  </si>
  <si>
    <t>№ 20-07-01/2020 от 20.07.2020</t>
  </si>
  <si>
    <t>№ 28-09/2020 от 28.09.2020</t>
  </si>
  <si>
    <t>№ 15-10-01/2020 от 15.10.2020</t>
  </si>
  <si>
    <t>№ 19-10/2020 от 19.10.2020</t>
  </si>
  <si>
    <t>№ 15-10-02/2020 от 15.10.2020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</si>
</sst>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10" fillId="0" borderId="0"/>
    <xf numFmtId="0" fontId="11" fillId="0" borderId="0"/>
    <xf numFmtId="0" fontId="11" fillId="0" borderId="0">
      <alignment horizontal="left" vertical="center" wrapText="1"/>
    </xf>
  </cellStyleXfs>
  <cellXfs count="5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0" fillId="0" borderId="0" xfId="3"/>
    <xf numFmtId="0" fontId="1" fillId="0" borderId="0" xfId="3" applyFont="1" applyAlignment="1">
      <alignment horizontal="right" vertical="center"/>
    </xf>
    <xf numFmtId="0" fontId="10" fillId="0" borderId="0" xfId="3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" fontId="7" fillId="2" borderId="1" xfId="2" applyNumberFormat="1" applyFont="1" applyFill="1" applyBorder="1" applyAlignment="1" applyProtection="1">
      <alignment vertical="center" wrapText="1"/>
      <protection locked="0"/>
    </xf>
    <xf numFmtId="4" fontId="0" fillId="0" borderId="1" xfId="0" applyNumberFormat="1" applyBorder="1" applyAlignment="1">
      <alignment horizontal="center" vertical="top"/>
    </xf>
    <xf numFmtId="4" fontId="0" fillId="0" borderId="0" xfId="0" applyNumberFormat="1"/>
    <xf numFmtId="4" fontId="0" fillId="0" borderId="0" xfId="0" applyNumberFormat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14" fontId="1" fillId="0" borderId="3" xfId="3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3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</cellXfs>
  <cellStyles count="6">
    <cellStyle name="z-wrap" xfId="5"/>
    <cellStyle name="Обычный" xfId="0" builtinId="0"/>
    <cellStyle name="Обычный 2" xfId="4"/>
    <cellStyle name="Обычный 4" xfId="3"/>
    <cellStyle name="Обычный_ФАКТ 2" xfId="1"/>
    <cellStyle name="Обычный_Шаблон(газ) " xfId="2"/>
  </cellStyles>
  <dxfs count="0"/>
  <tableStyles count="0" defaultTableStyle="TableStyleMedium2" defaultPivotStyle="PivotStyleLight16"/>
  <colors>
    <mruColors>
      <color rgb="FF041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12"/>
  <sheetViews>
    <sheetView zoomScale="120" zoomScaleNormal="120" workbookViewId="0">
      <selection activeCell="A13" sqref="A13:XFD13"/>
    </sheetView>
  </sheetViews>
  <sheetFormatPr defaultColWidth="8.88671875" defaultRowHeight="14.4" x14ac:dyDescent="0.3"/>
  <cols>
    <col min="1" max="1" width="40" style="4" customWidth="1"/>
    <col min="2" max="2" width="21.109375" style="4" customWidth="1"/>
    <col min="3" max="3" width="21.5546875" style="4" customWidth="1"/>
    <col min="4" max="4" width="28" style="4" customWidth="1"/>
    <col min="5" max="5" width="17.44140625" style="4" customWidth="1"/>
    <col min="6" max="8" width="19" style="4" customWidth="1"/>
    <col min="9" max="16384" width="8.88671875" style="4"/>
  </cols>
  <sheetData>
    <row r="1" spans="1:5" x14ac:dyDescent="0.3">
      <c r="E1" s="1" t="s">
        <v>0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6" spans="1:5" x14ac:dyDescent="0.3">
      <c r="B6" s="10" t="s">
        <v>268</v>
      </c>
    </row>
    <row r="7" spans="1:5" x14ac:dyDescent="0.3">
      <c r="B7" s="10" t="s">
        <v>316</v>
      </c>
    </row>
    <row r="8" spans="1:5" x14ac:dyDescent="0.3">
      <c r="B8" s="10" t="s">
        <v>317</v>
      </c>
    </row>
    <row r="9" spans="1:5" ht="15" x14ac:dyDescent="0.25">
      <c r="B9" s="2"/>
    </row>
    <row r="10" spans="1:5" ht="52.8" x14ac:dyDescent="0.3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1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57.75" customHeight="1" x14ac:dyDescent="0.3">
      <c r="A12" s="5" t="s">
        <v>269</v>
      </c>
      <c r="B12" s="13" t="s">
        <v>305</v>
      </c>
      <c r="C12" s="5" t="s">
        <v>270</v>
      </c>
      <c r="D12" s="5" t="s">
        <v>271</v>
      </c>
      <c r="E12" s="5">
        <v>171.17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3"/>
  <sheetViews>
    <sheetView zoomScale="120" zoomScaleNormal="120" workbookViewId="0">
      <selection activeCell="G17" sqref="G17"/>
    </sheetView>
  </sheetViews>
  <sheetFormatPr defaultRowHeight="14.4" x14ac:dyDescent="0.3"/>
  <cols>
    <col min="1" max="1" width="22" customWidth="1"/>
    <col min="2" max="2" width="19.5546875" customWidth="1"/>
    <col min="3" max="3" width="22" customWidth="1"/>
    <col min="4" max="6" width="21.109375" customWidth="1"/>
    <col min="7" max="10" width="13.6640625" customWidth="1"/>
  </cols>
  <sheetData>
    <row r="1" spans="1:6" x14ac:dyDescent="0.3">
      <c r="F1" s="1" t="s">
        <v>180</v>
      </c>
    </row>
    <row r="2" spans="1:6" x14ac:dyDescent="0.3">
      <c r="F2" s="1" t="s">
        <v>1</v>
      </c>
    </row>
    <row r="3" spans="1:6" x14ac:dyDescent="0.3">
      <c r="F3" s="1" t="s">
        <v>2</v>
      </c>
    </row>
    <row r="4" spans="1:6" x14ac:dyDescent="0.3">
      <c r="F4" s="1" t="s">
        <v>3</v>
      </c>
    </row>
    <row r="5" spans="1:6" x14ac:dyDescent="0.3">
      <c r="A5" s="9"/>
      <c r="C5" s="10" t="s">
        <v>130</v>
      </c>
    </row>
    <row r="6" spans="1:6" x14ac:dyDescent="0.3">
      <c r="A6" s="9"/>
      <c r="C6" s="10" t="s">
        <v>179</v>
      </c>
    </row>
    <row r="7" spans="1:6" x14ac:dyDescent="0.3">
      <c r="A7" s="9"/>
      <c r="C7" s="10" t="s">
        <v>323</v>
      </c>
    </row>
    <row r="8" spans="1:6" x14ac:dyDescent="0.3">
      <c r="A8" s="9"/>
      <c r="C8" s="10" t="s">
        <v>276</v>
      </c>
    </row>
    <row r="10" spans="1:6" ht="92.4" x14ac:dyDescent="0.3">
      <c r="A10" s="24" t="s">
        <v>170</v>
      </c>
      <c r="B10" s="24" t="s">
        <v>171</v>
      </c>
      <c r="C10" s="24" t="s">
        <v>175</v>
      </c>
      <c r="D10" s="24" t="s">
        <v>176</v>
      </c>
      <c r="E10" s="24" t="s">
        <v>177</v>
      </c>
      <c r="F10" s="24" t="s">
        <v>178</v>
      </c>
    </row>
    <row r="11" spans="1:6" ht="15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</row>
    <row r="12" spans="1:6" ht="79.2" x14ac:dyDescent="0.3">
      <c r="A12" s="16" t="s">
        <v>283</v>
      </c>
      <c r="B12" s="24" t="s">
        <v>280</v>
      </c>
      <c r="C12" s="24" t="s">
        <v>282</v>
      </c>
      <c r="D12" s="24" t="s">
        <v>274</v>
      </c>
      <c r="E12" s="24" t="s">
        <v>274</v>
      </c>
      <c r="F12" s="24" t="s">
        <v>282</v>
      </c>
    </row>
    <row r="13" spans="1:6" ht="15" x14ac:dyDescent="0.25">
      <c r="A13" s="24"/>
      <c r="B13" s="24"/>
      <c r="C13" s="24"/>
      <c r="D13" s="24"/>
      <c r="E13" s="24"/>
      <c r="F13" s="24"/>
    </row>
  </sheetData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A12">
      <formula1>900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zoomScaleNormal="100" workbookViewId="0">
      <selection activeCell="A9" sqref="A9:J14"/>
    </sheetView>
  </sheetViews>
  <sheetFormatPr defaultRowHeight="14.4" x14ac:dyDescent="0.3"/>
  <cols>
    <col min="1" max="1" width="22.6640625" customWidth="1"/>
    <col min="2" max="2" width="13.88671875" customWidth="1"/>
    <col min="3" max="3" width="15.88671875" customWidth="1"/>
    <col min="4" max="6" width="21.109375" customWidth="1"/>
    <col min="7" max="10" width="13.6640625" customWidth="1"/>
  </cols>
  <sheetData>
    <row r="1" spans="1:10" x14ac:dyDescent="0.3">
      <c r="F1" s="1" t="s">
        <v>181</v>
      </c>
    </row>
    <row r="2" spans="1:10" x14ac:dyDescent="0.3">
      <c r="F2" s="1" t="s">
        <v>1</v>
      </c>
    </row>
    <row r="3" spans="1:10" x14ac:dyDescent="0.3">
      <c r="F3" s="1" t="s">
        <v>2</v>
      </c>
    </row>
    <row r="4" spans="1:10" x14ac:dyDescent="0.3">
      <c r="F4" s="1" t="s">
        <v>3</v>
      </c>
    </row>
    <row r="5" spans="1:10" x14ac:dyDescent="0.3">
      <c r="A5" s="9"/>
      <c r="D5" s="10" t="s">
        <v>130</v>
      </c>
    </row>
    <row r="6" spans="1:10" x14ac:dyDescent="0.3">
      <c r="A6" s="9"/>
      <c r="D6" s="10" t="s">
        <v>325</v>
      </c>
    </row>
    <row r="7" spans="1:10" x14ac:dyDescent="0.3">
      <c r="A7" s="9"/>
      <c r="D7" s="10" t="s">
        <v>324</v>
      </c>
    </row>
    <row r="8" spans="1:10" ht="15" x14ac:dyDescent="0.25">
      <c r="C8" s="9"/>
    </row>
    <row r="9" spans="1:10" ht="52.95" customHeight="1" x14ac:dyDescent="0.3">
      <c r="A9" s="50" t="s">
        <v>182</v>
      </c>
      <c r="B9" s="50" t="s">
        <v>183</v>
      </c>
      <c r="C9" s="50"/>
      <c r="D9" s="50" t="s">
        <v>184</v>
      </c>
      <c r="E9" s="50"/>
      <c r="F9" s="50"/>
      <c r="G9" s="50" t="s">
        <v>185</v>
      </c>
      <c r="H9" s="50"/>
      <c r="I9" s="50" t="s">
        <v>186</v>
      </c>
      <c r="J9" s="50"/>
    </row>
    <row r="10" spans="1:10" ht="28.2" customHeight="1" x14ac:dyDescent="0.3">
      <c r="A10" s="50"/>
      <c r="B10" s="50" t="s">
        <v>187</v>
      </c>
      <c r="C10" s="50" t="s">
        <v>188</v>
      </c>
      <c r="D10" s="50" t="s">
        <v>189</v>
      </c>
      <c r="E10" s="50"/>
      <c r="F10" s="50" t="s">
        <v>190</v>
      </c>
      <c r="G10" s="50" t="s">
        <v>191</v>
      </c>
      <c r="H10" s="50" t="s">
        <v>188</v>
      </c>
      <c r="I10" s="50" t="s">
        <v>192</v>
      </c>
      <c r="J10" s="50" t="s">
        <v>193</v>
      </c>
    </row>
    <row r="11" spans="1:10" ht="39.6" x14ac:dyDescent="0.3">
      <c r="A11" s="50"/>
      <c r="B11" s="50"/>
      <c r="C11" s="50"/>
      <c r="D11" s="24" t="s">
        <v>194</v>
      </c>
      <c r="E11" s="24" t="s">
        <v>195</v>
      </c>
      <c r="F11" s="50"/>
      <c r="G11" s="50"/>
      <c r="H11" s="50"/>
      <c r="I11" s="50"/>
      <c r="J11" s="50"/>
    </row>
    <row r="12" spans="1:10" ht="15" x14ac:dyDescent="0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</row>
    <row r="13" spans="1:10" ht="55.2" x14ac:dyDescent="0.3">
      <c r="A13" s="14" t="s">
        <v>289</v>
      </c>
      <c r="B13" s="24" t="s">
        <v>274</v>
      </c>
      <c r="C13" s="24" t="s">
        <v>274</v>
      </c>
      <c r="D13" s="24" t="s">
        <v>274</v>
      </c>
      <c r="E13" s="24" t="s">
        <v>274</v>
      </c>
      <c r="F13" s="24" t="s">
        <v>274</v>
      </c>
      <c r="G13" s="24" t="s">
        <v>274</v>
      </c>
      <c r="H13" s="24" t="s">
        <v>274</v>
      </c>
      <c r="I13" s="24" t="s">
        <v>274</v>
      </c>
      <c r="J13" s="24" t="s">
        <v>274</v>
      </c>
    </row>
    <row r="14" spans="1:10" ht="1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</row>
  </sheetData>
  <mergeCells count="13">
    <mergeCell ref="H10:H11"/>
    <mergeCell ref="I10:I11"/>
    <mergeCell ref="J10:J11"/>
    <mergeCell ref="A9:A11"/>
    <mergeCell ref="B9:C9"/>
    <mergeCell ref="D9:F9"/>
    <mergeCell ref="G9:H9"/>
    <mergeCell ref="I9:J9"/>
    <mergeCell ref="B10:B11"/>
    <mergeCell ref="C10:C11"/>
    <mergeCell ref="D10:E10"/>
    <mergeCell ref="F10:F11"/>
    <mergeCell ref="G10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13">
      <formula1>900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12"/>
  <sheetViews>
    <sheetView zoomScale="120" zoomScaleNormal="120" workbookViewId="0">
      <selection activeCell="A12" sqref="A12:XFD12"/>
    </sheetView>
  </sheetViews>
  <sheetFormatPr defaultRowHeight="14.4" x14ac:dyDescent="0.3"/>
  <cols>
    <col min="1" max="1" width="49.88671875" customWidth="1"/>
    <col min="2" max="2" width="42.33203125" customWidth="1"/>
    <col min="3" max="3" width="51.6640625" customWidth="1"/>
    <col min="4" max="6" width="21.109375" customWidth="1"/>
    <col min="7" max="10" width="13.6640625" customWidth="1"/>
  </cols>
  <sheetData>
    <row r="1" spans="1:3" x14ac:dyDescent="0.3">
      <c r="C1" s="1" t="s">
        <v>196</v>
      </c>
    </row>
    <row r="2" spans="1:3" x14ac:dyDescent="0.3">
      <c r="C2" s="1" t="s">
        <v>1</v>
      </c>
    </row>
    <row r="3" spans="1:3" x14ac:dyDescent="0.3">
      <c r="C3" s="1" t="s">
        <v>2</v>
      </c>
    </row>
    <row r="4" spans="1:3" x14ac:dyDescent="0.3">
      <c r="C4" s="1" t="s">
        <v>3</v>
      </c>
    </row>
    <row r="5" spans="1:3" s="11" customFormat="1" x14ac:dyDescent="0.3">
      <c r="A5" s="9"/>
      <c r="B5" s="10" t="s">
        <v>130</v>
      </c>
    </row>
    <row r="6" spans="1:3" s="11" customFormat="1" x14ac:dyDescent="0.3">
      <c r="A6" s="9"/>
      <c r="B6" s="10" t="s">
        <v>326</v>
      </c>
    </row>
    <row r="7" spans="1:3" s="11" customFormat="1" x14ac:dyDescent="0.3">
      <c r="B7" s="10" t="s">
        <v>327</v>
      </c>
    </row>
    <row r="8" spans="1:3" s="11" customFormat="1" x14ac:dyDescent="0.3">
      <c r="B8" s="10" t="s">
        <v>328</v>
      </c>
    </row>
    <row r="9" spans="1:3" s="11" customFormat="1" ht="15" x14ac:dyDescent="0.25">
      <c r="B9" s="9"/>
    </row>
    <row r="10" spans="1:3" ht="69.599999999999994" customHeight="1" x14ac:dyDescent="0.3">
      <c r="A10" s="24" t="s">
        <v>197</v>
      </c>
      <c r="B10" s="24" t="s">
        <v>198</v>
      </c>
      <c r="C10" s="24" t="s">
        <v>199</v>
      </c>
    </row>
    <row r="11" spans="1:3" ht="15" x14ac:dyDescent="0.25">
      <c r="A11" s="24">
        <v>1</v>
      </c>
      <c r="B11" s="24">
        <v>2</v>
      </c>
      <c r="C11" s="24">
        <v>3</v>
      </c>
    </row>
    <row r="12" spans="1:3" ht="175.2" customHeight="1" x14ac:dyDescent="0.3">
      <c r="A12" s="24" t="s">
        <v>291</v>
      </c>
      <c r="B12" s="24" t="s">
        <v>287</v>
      </c>
      <c r="C12" s="24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Normal="100" workbookViewId="0">
      <selection activeCell="A15" sqref="A15:XFD20"/>
    </sheetView>
  </sheetViews>
  <sheetFormatPr defaultRowHeight="14.4" x14ac:dyDescent="0.3"/>
  <cols>
    <col min="1" max="9" width="18.44140625" customWidth="1"/>
    <col min="10" max="10" width="13.6640625" customWidth="1"/>
  </cols>
  <sheetData>
    <row r="1" spans="1:9" x14ac:dyDescent="0.3">
      <c r="I1" s="1" t="s">
        <v>200</v>
      </c>
    </row>
    <row r="2" spans="1:9" x14ac:dyDescent="0.3">
      <c r="I2" s="1" t="s">
        <v>1</v>
      </c>
    </row>
    <row r="3" spans="1:9" x14ac:dyDescent="0.3">
      <c r="I3" s="1" t="s">
        <v>2</v>
      </c>
    </row>
    <row r="4" spans="1:9" x14ac:dyDescent="0.3">
      <c r="I4" s="1" t="s">
        <v>3</v>
      </c>
    </row>
    <row r="5" spans="1:9" ht="15" x14ac:dyDescent="0.25">
      <c r="B5" s="9"/>
    </row>
    <row r="6" spans="1:9" x14ac:dyDescent="0.3">
      <c r="D6" s="10" t="s">
        <v>130</v>
      </c>
    </row>
    <row r="7" spans="1:9" x14ac:dyDescent="0.3">
      <c r="D7" s="9" t="s">
        <v>276</v>
      </c>
    </row>
    <row r="8" spans="1:9" x14ac:dyDescent="0.3">
      <c r="D8" s="10" t="s">
        <v>329</v>
      </c>
    </row>
    <row r="9" spans="1:9" x14ac:dyDescent="0.3">
      <c r="D9" s="10" t="s">
        <v>330</v>
      </c>
    </row>
    <row r="10" spans="1:9" x14ac:dyDescent="0.3">
      <c r="D10" s="10" t="s">
        <v>331</v>
      </c>
    </row>
    <row r="11" spans="1:9" ht="15" x14ac:dyDescent="0.25">
      <c r="B11" s="9"/>
    </row>
    <row r="12" spans="1:9" ht="145.19999999999999" customHeight="1" x14ac:dyDescent="0.3">
      <c r="A12" s="24" t="s">
        <v>201</v>
      </c>
      <c r="B12" s="24" t="s">
        <v>170</v>
      </c>
      <c r="C12" s="24" t="s">
        <v>171</v>
      </c>
      <c r="D12" s="24" t="s">
        <v>202</v>
      </c>
      <c r="E12" s="24" t="s">
        <v>203</v>
      </c>
      <c r="F12" s="24" t="s">
        <v>204</v>
      </c>
      <c r="G12" s="24" t="s">
        <v>205</v>
      </c>
      <c r="H12" s="24" t="s">
        <v>206</v>
      </c>
      <c r="I12" s="24" t="s">
        <v>207</v>
      </c>
    </row>
    <row r="13" spans="1:9" ht="15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</row>
    <row r="14" spans="1:9" ht="55.2" x14ac:dyDescent="0.3">
      <c r="A14" s="14" t="s">
        <v>288</v>
      </c>
      <c r="B14" s="14" t="s">
        <v>285</v>
      </c>
      <c r="C14" s="14" t="s">
        <v>284</v>
      </c>
      <c r="D14" s="24" t="s">
        <v>286</v>
      </c>
      <c r="E14" s="24" t="s">
        <v>286</v>
      </c>
      <c r="F14" s="24" t="s">
        <v>286</v>
      </c>
      <c r="G14" s="24" t="s">
        <v>286</v>
      </c>
      <c r="H14" s="24" t="s">
        <v>286</v>
      </c>
      <c r="I14" s="24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70" zoomScaleNormal="70" workbookViewId="0">
      <selection activeCell="Z15" sqref="Z15"/>
    </sheetView>
  </sheetViews>
  <sheetFormatPr defaultRowHeight="14.4" x14ac:dyDescent="0.3"/>
  <cols>
    <col min="1" max="1" width="9.109375" customWidth="1"/>
    <col min="2" max="2" width="20" customWidth="1"/>
    <col min="3" max="4" width="9.5546875" customWidth="1"/>
    <col min="5" max="5" width="13.33203125" customWidth="1"/>
    <col min="6" max="6" width="10.44140625" customWidth="1"/>
    <col min="7" max="11" width="8.6640625" customWidth="1"/>
    <col min="12" max="12" width="11.88671875" customWidth="1"/>
    <col min="13" max="13" width="12.33203125" customWidth="1"/>
    <col min="14" max="16" width="8.6640625" customWidth="1"/>
    <col min="17" max="18" width="10.88671875" customWidth="1"/>
    <col min="19" max="19" width="10.6640625" customWidth="1"/>
    <col min="20" max="20" width="11.6640625" customWidth="1"/>
  </cols>
  <sheetData>
    <row r="1" spans="1:20" x14ac:dyDescent="0.3">
      <c r="T1" s="1" t="s">
        <v>208</v>
      </c>
    </row>
    <row r="2" spans="1:20" x14ac:dyDescent="0.3">
      <c r="T2" s="1" t="s">
        <v>1</v>
      </c>
    </row>
    <row r="3" spans="1:20" x14ac:dyDescent="0.3">
      <c r="T3" s="1" t="s">
        <v>2</v>
      </c>
    </row>
    <row r="4" spans="1:20" x14ac:dyDescent="0.3">
      <c r="T4" s="1" t="s">
        <v>3</v>
      </c>
    </row>
    <row r="5" spans="1:20" x14ac:dyDescent="0.3">
      <c r="H5" s="10" t="s">
        <v>209</v>
      </c>
    </row>
    <row r="6" spans="1:20" x14ac:dyDescent="0.3">
      <c r="H6" s="10" t="s">
        <v>276</v>
      </c>
    </row>
    <row r="7" spans="1:20" x14ac:dyDescent="0.3">
      <c r="H7" s="10" t="s">
        <v>339</v>
      </c>
    </row>
    <row r="8" spans="1:20" x14ac:dyDescent="0.3">
      <c r="H8" s="10" t="s">
        <v>311</v>
      </c>
    </row>
    <row r="10" spans="1:20" ht="55.2" customHeight="1" x14ac:dyDescent="0.3">
      <c r="A10" s="50" t="s">
        <v>9</v>
      </c>
      <c r="B10" s="50" t="s">
        <v>10</v>
      </c>
      <c r="C10" s="50" t="s">
        <v>210</v>
      </c>
      <c r="D10" s="50"/>
      <c r="E10" s="50" t="s">
        <v>211</v>
      </c>
      <c r="F10" s="50"/>
      <c r="G10" s="50" t="s">
        <v>212</v>
      </c>
      <c r="H10" s="50"/>
      <c r="I10" s="50"/>
      <c r="J10" s="50"/>
      <c r="K10" s="50" t="s">
        <v>213</v>
      </c>
      <c r="L10" s="50"/>
      <c r="M10" s="50"/>
      <c r="N10" s="50" t="s">
        <v>214</v>
      </c>
      <c r="O10" s="50"/>
      <c r="P10" s="50" t="s">
        <v>215</v>
      </c>
      <c r="Q10" s="50"/>
      <c r="R10" s="50"/>
      <c r="S10" s="50"/>
      <c r="T10" s="50"/>
    </row>
    <row r="11" spans="1:20" ht="62.4" customHeight="1" x14ac:dyDescent="0.3">
      <c r="A11" s="50"/>
      <c r="B11" s="50"/>
      <c r="C11" s="50" t="s">
        <v>216</v>
      </c>
      <c r="D11" s="50" t="s">
        <v>217</v>
      </c>
      <c r="E11" s="50"/>
      <c r="F11" s="50"/>
      <c r="G11" s="50" t="s">
        <v>218</v>
      </c>
      <c r="H11" s="50"/>
      <c r="I11" s="50" t="s">
        <v>219</v>
      </c>
      <c r="J11" s="50"/>
      <c r="K11" s="50" t="s">
        <v>220</v>
      </c>
      <c r="L11" s="50"/>
      <c r="M11" s="50"/>
      <c r="N11" s="50"/>
      <c r="O11" s="50"/>
      <c r="P11" s="50" t="s">
        <v>221</v>
      </c>
      <c r="Q11" s="50" t="s">
        <v>222</v>
      </c>
      <c r="R11" s="50" t="s">
        <v>223</v>
      </c>
      <c r="S11" s="50" t="s">
        <v>224</v>
      </c>
      <c r="T11" s="50" t="s">
        <v>225</v>
      </c>
    </row>
    <row r="12" spans="1:20" ht="105.6" x14ac:dyDescent="0.3">
      <c r="A12" s="50"/>
      <c r="B12" s="50"/>
      <c r="C12" s="50"/>
      <c r="D12" s="50"/>
      <c r="E12" s="24" t="s">
        <v>226</v>
      </c>
      <c r="F12" s="24" t="s">
        <v>227</v>
      </c>
      <c r="G12" s="24" t="s">
        <v>228</v>
      </c>
      <c r="H12" s="24" t="s">
        <v>92</v>
      </c>
      <c r="I12" s="24" t="s">
        <v>228</v>
      </c>
      <c r="J12" s="24" t="s">
        <v>92</v>
      </c>
      <c r="K12" s="24" t="s">
        <v>229</v>
      </c>
      <c r="L12" s="24" t="s">
        <v>218</v>
      </c>
      <c r="M12" s="24" t="s">
        <v>219</v>
      </c>
      <c r="N12" s="24" t="s">
        <v>216</v>
      </c>
      <c r="O12" s="24" t="s">
        <v>230</v>
      </c>
      <c r="P12" s="50"/>
      <c r="Q12" s="50"/>
      <c r="R12" s="50"/>
      <c r="S12" s="50"/>
      <c r="T12" s="50"/>
    </row>
    <row r="13" spans="1:20" ht="26.4" x14ac:dyDescent="0.3">
      <c r="A13" s="24">
        <v>1</v>
      </c>
      <c r="B13" s="17" t="s">
        <v>231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68.400000000000006" customHeight="1" x14ac:dyDescent="0.3">
      <c r="A14" s="24">
        <v>2</v>
      </c>
      <c r="B14" s="17" t="s">
        <v>232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60.6" customHeight="1" x14ac:dyDescent="0.3">
      <c r="A15" s="24"/>
      <c r="B15" s="17" t="s">
        <v>233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x14ac:dyDescent="0.3">
      <c r="A16" s="28">
        <v>43467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3">
      <c r="A17" s="24">
        <v>3</v>
      </c>
      <c r="B17" s="17" t="s">
        <v>234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3">
      <c r="A18" s="28">
        <v>43468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39.6" x14ac:dyDescent="0.3">
      <c r="A19" s="24">
        <v>4</v>
      </c>
      <c r="B19" s="17" t="s">
        <v>235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x14ac:dyDescent="0.3">
      <c r="A20" s="28">
        <v>43469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39.6" x14ac:dyDescent="0.3">
      <c r="A21" s="24">
        <v>5</v>
      </c>
      <c r="B21" s="17" t="s">
        <v>236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x14ac:dyDescent="0.3">
      <c r="A22" s="28">
        <v>43470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39.6" x14ac:dyDescent="0.3">
      <c r="A23" s="24">
        <v>6</v>
      </c>
      <c r="B23" s="17" t="s">
        <v>237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x14ac:dyDescent="0.3">
      <c r="A24" s="28">
        <v>43471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</sheetData>
  <mergeCells count="18">
    <mergeCell ref="A10:A12"/>
    <mergeCell ref="B10:B12"/>
    <mergeCell ref="C10:D10"/>
    <mergeCell ref="E10:F11"/>
    <mergeCell ref="G10:J10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Z57"/>
  <sheetViews>
    <sheetView tabSelected="1" zoomScale="70" zoomScaleNormal="70" workbookViewId="0">
      <selection activeCell="Q19" sqref="Q19"/>
    </sheetView>
  </sheetViews>
  <sheetFormatPr defaultColWidth="9.109375" defaultRowHeight="14.4" x14ac:dyDescent="0.3"/>
  <cols>
    <col min="1" max="1" width="9.109375" style="19" customWidth="1"/>
    <col min="2" max="2" width="10.6640625" style="19" customWidth="1"/>
    <col min="3" max="3" width="9.5546875" style="19" customWidth="1"/>
    <col min="4" max="4" width="10.6640625" style="19" customWidth="1"/>
    <col min="5" max="5" width="10.33203125" style="19" customWidth="1"/>
    <col min="6" max="6" width="9.33203125" style="19" customWidth="1"/>
    <col min="7" max="7" width="11.6640625" style="19" customWidth="1"/>
    <col min="8" max="8" width="8.6640625" style="19" customWidth="1"/>
    <col min="9" max="9" width="10.6640625" style="19" customWidth="1"/>
    <col min="10" max="10" width="10.44140625" style="19" customWidth="1"/>
    <col min="11" max="11" width="12.109375" style="19" customWidth="1"/>
    <col min="12" max="12" width="11.5546875" style="19" customWidth="1"/>
    <col min="13" max="13" width="14.44140625" style="19" customWidth="1"/>
    <col min="14" max="14" width="12.44140625" style="19" customWidth="1"/>
    <col min="15" max="15" width="8.6640625" style="19" customWidth="1"/>
    <col min="16" max="16" width="27.77734375" style="19" customWidth="1"/>
    <col min="17" max="17" width="13.21875" style="19" customWidth="1"/>
    <col min="18" max="18" width="10.88671875" style="19" customWidth="1"/>
    <col min="19" max="19" width="10.6640625" style="19" customWidth="1"/>
    <col min="20" max="20" width="11.6640625" style="19" customWidth="1"/>
    <col min="21" max="21" width="16.5546875" style="19" customWidth="1"/>
    <col min="22" max="22" width="19.21875" style="19" customWidth="1"/>
    <col min="23" max="16384" width="9.109375" style="19"/>
  </cols>
  <sheetData>
    <row r="1" spans="1:26" x14ac:dyDescent="0.3">
      <c r="T1" s="20" t="s">
        <v>238</v>
      </c>
    </row>
    <row r="2" spans="1:26" x14ac:dyDescent="0.3">
      <c r="T2" s="20" t="s">
        <v>1</v>
      </c>
    </row>
    <row r="3" spans="1:26" x14ac:dyDescent="0.3">
      <c r="T3" s="20" t="s">
        <v>2</v>
      </c>
    </row>
    <row r="4" spans="1:26" x14ac:dyDescent="0.3">
      <c r="T4" s="20" t="s">
        <v>3</v>
      </c>
    </row>
    <row r="5" spans="1:26" s="21" customFormat="1" ht="15" x14ac:dyDescent="0.25">
      <c r="H5" s="22"/>
    </row>
    <row r="6" spans="1:26" s="21" customFormat="1" x14ac:dyDescent="0.3">
      <c r="J6" s="25" t="s">
        <v>130</v>
      </c>
    </row>
    <row r="7" spans="1:26" s="21" customFormat="1" x14ac:dyDescent="0.3">
      <c r="J7" s="25" t="s">
        <v>276</v>
      </c>
    </row>
    <row r="8" spans="1:26" s="21" customFormat="1" x14ac:dyDescent="0.3">
      <c r="J8" s="25" t="s">
        <v>332</v>
      </c>
    </row>
    <row r="9" spans="1:26" s="21" customFormat="1" x14ac:dyDescent="0.3">
      <c r="J9" s="25" t="s">
        <v>333</v>
      </c>
    </row>
    <row r="10" spans="1:26" s="21" customFormat="1" x14ac:dyDescent="0.3">
      <c r="J10" s="25" t="s">
        <v>334</v>
      </c>
    </row>
    <row r="11" spans="1:26" s="21" customFormat="1" ht="15" thickBot="1" x14ac:dyDescent="0.35"/>
    <row r="12" spans="1:26" s="21" customFormat="1" ht="15" thickBot="1" x14ac:dyDescent="0.35">
      <c r="A12" s="53" t="s">
        <v>9</v>
      </c>
      <c r="B12" s="53" t="s">
        <v>239</v>
      </c>
      <c r="C12" s="53" t="s">
        <v>240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241</v>
      </c>
      <c r="Q12" s="53" t="s">
        <v>242</v>
      </c>
      <c r="R12" s="53" t="s">
        <v>243</v>
      </c>
      <c r="S12" s="53" t="s">
        <v>244</v>
      </c>
      <c r="T12" s="53" t="s">
        <v>245</v>
      </c>
      <c r="U12" s="53" t="s">
        <v>246</v>
      </c>
      <c r="V12" s="53" t="s">
        <v>247</v>
      </c>
    </row>
    <row r="13" spans="1:26" s="21" customFormat="1" ht="15" thickBot="1" x14ac:dyDescent="0.35">
      <c r="A13" s="53"/>
      <c r="B13" s="53"/>
      <c r="C13" s="53" t="s">
        <v>248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 t="s">
        <v>249</v>
      </c>
      <c r="O13" s="53"/>
      <c r="P13" s="53"/>
      <c r="Q13" s="53"/>
      <c r="R13" s="53"/>
      <c r="S13" s="53"/>
      <c r="T13" s="53"/>
      <c r="U13" s="53"/>
      <c r="V13" s="53"/>
    </row>
    <row r="14" spans="1:26" s="21" customFormat="1" ht="15" thickBot="1" x14ac:dyDescent="0.35">
      <c r="A14" s="53"/>
      <c r="B14" s="53"/>
      <c r="C14" s="53" t="s">
        <v>250</v>
      </c>
      <c r="D14" s="53"/>
      <c r="E14" s="53"/>
      <c r="F14" s="53"/>
      <c r="G14" s="53"/>
      <c r="H14" s="53"/>
      <c r="I14" s="53"/>
      <c r="J14" s="53"/>
      <c r="K14" s="53"/>
      <c r="L14" s="53"/>
      <c r="M14" s="53" t="s">
        <v>251</v>
      </c>
      <c r="N14" s="53"/>
      <c r="O14" s="53"/>
      <c r="P14" s="53"/>
      <c r="Q14" s="53"/>
      <c r="R14" s="53"/>
      <c r="S14" s="53"/>
      <c r="T14" s="53"/>
      <c r="U14" s="53"/>
      <c r="V14" s="53"/>
    </row>
    <row r="15" spans="1:26" s="21" customFormat="1" ht="15" thickBot="1" x14ac:dyDescent="0.35">
      <c r="A15" s="53"/>
      <c r="B15" s="53"/>
      <c r="C15" s="53" t="s">
        <v>252</v>
      </c>
      <c r="D15" s="53"/>
      <c r="E15" s="53"/>
      <c r="F15" s="53" t="s">
        <v>253</v>
      </c>
      <c r="G15" s="53"/>
      <c r="H15" s="53"/>
      <c r="I15" s="53" t="s">
        <v>254</v>
      </c>
      <c r="J15" s="53"/>
      <c r="K15" s="53" t="s">
        <v>255</v>
      </c>
      <c r="L15" s="53"/>
      <c r="M15" s="53"/>
      <c r="N15" s="53" t="s">
        <v>256</v>
      </c>
      <c r="O15" s="53" t="s">
        <v>257</v>
      </c>
      <c r="P15" s="53"/>
      <c r="Q15" s="53"/>
      <c r="R15" s="53"/>
      <c r="S15" s="53"/>
      <c r="T15" s="53"/>
      <c r="U15" s="53"/>
      <c r="V15" s="53"/>
    </row>
    <row r="16" spans="1:26" s="21" customFormat="1" ht="73.8" customHeight="1" thickBot="1" x14ac:dyDescent="0.35">
      <c r="A16" s="53"/>
      <c r="B16" s="53"/>
      <c r="C16" s="54" t="s">
        <v>258</v>
      </c>
      <c r="D16" s="54" t="s">
        <v>259</v>
      </c>
      <c r="E16" s="54" t="s">
        <v>260</v>
      </c>
      <c r="F16" s="54" t="s">
        <v>261</v>
      </c>
      <c r="G16" s="54" t="s">
        <v>262</v>
      </c>
      <c r="H16" s="54" t="s">
        <v>263</v>
      </c>
      <c r="I16" s="54" t="s">
        <v>264</v>
      </c>
      <c r="J16" s="54" t="s">
        <v>265</v>
      </c>
      <c r="K16" s="54" t="s">
        <v>266</v>
      </c>
      <c r="L16" s="54" t="s">
        <v>267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Z16" s="23"/>
    </row>
    <row r="17" spans="1:22" s="21" customFormat="1" ht="15" thickBot="1" x14ac:dyDescent="0.35">
      <c r="A17" s="54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v>15</v>
      </c>
      <c r="P17" s="54">
        <v>16</v>
      </c>
      <c r="Q17" s="54">
        <v>17</v>
      </c>
      <c r="R17" s="54">
        <v>18</v>
      </c>
      <c r="S17" s="54">
        <v>19</v>
      </c>
      <c r="T17" s="54">
        <v>20</v>
      </c>
      <c r="U17" s="54">
        <v>21</v>
      </c>
      <c r="V17" s="54">
        <v>22</v>
      </c>
    </row>
    <row r="18" spans="1:22" s="21" customFormat="1" ht="31.8" customHeight="1" thickBot="1" x14ac:dyDescent="0.35">
      <c r="A18" s="54">
        <v>1</v>
      </c>
      <c r="B18" s="55"/>
      <c r="C18" s="54"/>
      <c r="D18" s="54"/>
      <c r="E18" s="54"/>
      <c r="F18" s="54"/>
      <c r="G18" s="54"/>
      <c r="H18" s="54"/>
      <c r="I18" s="54" t="s">
        <v>309</v>
      </c>
      <c r="J18" s="54"/>
      <c r="K18" s="54" t="s">
        <v>309</v>
      </c>
      <c r="L18" s="54"/>
      <c r="M18" s="56"/>
      <c r="N18" s="54" t="s">
        <v>356</v>
      </c>
      <c r="O18" s="54"/>
      <c r="P18" s="54" t="s">
        <v>349</v>
      </c>
      <c r="Q18" s="57"/>
      <c r="R18" s="54"/>
      <c r="S18" s="54"/>
      <c r="T18" s="57">
        <v>2635200</v>
      </c>
      <c r="U18" s="54"/>
      <c r="V18" s="54"/>
    </row>
    <row r="19" spans="1:22" s="21" customFormat="1" ht="31.8" customHeight="1" thickBot="1" x14ac:dyDescent="0.35">
      <c r="A19" s="54">
        <v>2</v>
      </c>
      <c r="B19" s="55"/>
      <c r="C19" s="54"/>
      <c r="D19" s="54"/>
      <c r="E19" s="54"/>
      <c r="F19" s="54"/>
      <c r="G19" s="54"/>
      <c r="H19" s="54"/>
      <c r="I19" s="54" t="s">
        <v>309</v>
      </c>
      <c r="J19" s="54"/>
      <c r="K19" s="54" t="s">
        <v>309</v>
      </c>
      <c r="L19" s="54"/>
      <c r="M19" s="56"/>
      <c r="N19" s="54" t="s">
        <v>356</v>
      </c>
      <c r="O19" s="54"/>
      <c r="P19" s="54" t="s">
        <v>350</v>
      </c>
      <c r="Q19" s="57"/>
      <c r="R19" s="54"/>
      <c r="S19" s="54"/>
      <c r="T19" s="57">
        <v>540000</v>
      </c>
      <c r="U19" s="54"/>
      <c r="V19" s="54"/>
    </row>
    <row r="20" spans="1:22" s="21" customFormat="1" ht="33" customHeight="1" thickBot="1" x14ac:dyDescent="0.35">
      <c r="A20" s="54">
        <v>3</v>
      </c>
      <c r="B20" s="5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6"/>
      <c r="N20" s="54" t="s">
        <v>356</v>
      </c>
      <c r="O20" s="54"/>
      <c r="P20" s="54" t="s">
        <v>351</v>
      </c>
      <c r="Q20" s="57"/>
      <c r="R20" s="54"/>
      <c r="S20" s="54"/>
      <c r="T20" s="57">
        <v>1800000</v>
      </c>
      <c r="U20" s="54"/>
      <c r="V20" s="54"/>
    </row>
    <row r="21" spans="1:22" s="21" customFormat="1" ht="27" customHeight="1" thickBot="1" x14ac:dyDescent="0.35">
      <c r="A21" s="54">
        <v>4</v>
      </c>
      <c r="B21" s="5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6"/>
      <c r="N21" s="54" t="s">
        <v>356</v>
      </c>
      <c r="O21" s="54"/>
      <c r="P21" s="54" t="s">
        <v>352</v>
      </c>
      <c r="Q21" s="57"/>
      <c r="R21" s="54"/>
      <c r="S21" s="54"/>
      <c r="T21" s="57">
        <v>1392000</v>
      </c>
      <c r="U21" s="54"/>
      <c r="V21" s="54"/>
    </row>
    <row r="22" spans="1:22" s="21" customFormat="1" ht="74.400000000000006" customHeight="1" thickBot="1" x14ac:dyDescent="0.35">
      <c r="A22" s="54">
        <v>5</v>
      </c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6"/>
      <c r="N22" s="54" t="s">
        <v>356</v>
      </c>
      <c r="O22" s="54"/>
      <c r="P22" s="54" t="s">
        <v>353</v>
      </c>
      <c r="Q22" s="57"/>
      <c r="R22" s="54"/>
      <c r="S22" s="54"/>
      <c r="T22" s="57">
        <v>77490</v>
      </c>
      <c r="U22" s="54"/>
      <c r="V22" s="54"/>
    </row>
    <row r="23" spans="1:22" s="21" customFormat="1" ht="28.8" customHeight="1" thickBot="1" x14ac:dyDescent="0.35">
      <c r="A23" s="54">
        <v>6</v>
      </c>
      <c r="B23" s="5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6"/>
      <c r="N23" s="54" t="s">
        <v>356</v>
      </c>
      <c r="O23" s="54"/>
      <c r="P23" s="54" t="s">
        <v>354</v>
      </c>
      <c r="Q23" s="57"/>
      <c r="R23" s="54"/>
      <c r="S23" s="54"/>
      <c r="T23" s="57">
        <v>450000</v>
      </c>
      <c r="U23" s="54"/>
      <c r="V23" s="54"/>
    </row>
    <row r="24" spans="1:22" s="21" customFormat="1" ht="27" customHeight="1" thickBot="1" x14ac:dyDescent="0.35">
      <c r="A24" s="54">
        <v>7</v>
      </c>
      <c r="B24" s="55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6"/>
      <c r="N24" s="54" t="s">
        <v>356</v>
      </c>
      <c r="O24" s="54"/>
      <c r="P24" s="54" t="s">
        <v>355</v>
      </c>
      <c r="Q24" s="57"/>
      <c r="R24" s="54"/>
      <c r="S24" s="54"/>
      <c r="T24" s="57">
        <v>275000</v>
      </c>
      <c r="U24" s="54"/>
      <c r="V24" s="54"/>
    </row>
    <row r="25" spans="1:22" s="21" customFormat="1" ht="27" thickBot="1" x14ac:dyDescent="0.35">
      <c r="A25" s="54">
        <v>8</v>
      </c>
      <c r="B25" s="55"/>
      <c r="C25" s="54"/>
      <c r="D25" s="54"/>
      <c r="E25" s="54"/>
      <c r="F25" s="54"/>
      <c r="G25" s="54"/>
      <c r="H25" s="54"/>
      <c r="I25" s="54" t="s">
        <v>309</v>
      </c>
      <c r="J25" s="54"/>
      <c r="K25" s="54" t="s">
        <v>309</v>
      </c>
      <c r="L25" s="54"/>
      <c r="M25" s="56" t="s">
        <v>307</v>
      </c>
      <c r="N25" s="54" t="s">
        <v>309</v>
      </c>
      <c r="O25" s="54"/>
      <c r="P25" s="54" t="s">
        <v>308</v>
      </c>
      <c r="Q25" s="57"/>
      <c r="R25" s="54"/>
      <c r="S25" s="54"/>
      <c r="T25" s="57">
        <v>4166572.69</v>
      </c>
      <c r="U25" s="58" t="s">
        <v>357</v>
      </c>
      <c r="V25" s="58" t="s">
        <v>358</v>
      </c>
    </row>
    <row r="26" spans="1:22" s="21" customFormat="1" ht="27" thickBot="1" x14ac:dyDescent="0.35">
      <c r="A26" s="54">
        <v>9</v>
      </c>
      <c r="B26" s="55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6" t="s">
        <v>307</v>
      </c>
      <c r="N26" s="54"/>
      <c r="O26" s="54"/>
      <c r="P26" s="54" t="s">
        <v>308</v>
      </c>
      <c r="Q26" s="57"/>
      <c r="R26" s="54"/>
      <c r="S26" s="54"/>
      <c r="T26" s="57">
        <v>4670856.75</v>
      </c>
      <c r="U26" s="58" t="s">
        <v>359</v>
      </c>
      <c r="V26" s="58" t="s">
        <v>360</v>
      </c>
    </row>
    <row r="27" spans="1:22" s="21" customFormat="1" ht="36.6" thickBot="1" x14ac:dyDescent="0.35">
      <c r="A27" s="54">
        <v>10</v>
      </c>
      <c r="B27" s="55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6" t="s">
        <v>307</v>
      </c>
      <c r="N27" s="54"/>
      <c r="O27" s="54"/>
      <c r="P27" s="54" t="s">
        <v>308</v>
      </c>
      <c r="Q27" s="57"/>
      <c r="R27" s="54"/>
      <c r="S27" s="54"/>
      <c r="T27" s="57">
        <v>3673645.35</v>
      </c>
      <c r="U27" s="58" t="s">
        <v>361</v>
      </c>
      <c r="V27" s="58" t="s">
        <v>362</v>
      </c>
    </row>
    <row r="28" spans="1:22" s="21" customFormat="1" ht="36.6" thickBot="1" x14ac:dyDescent="0.35">
      <c r="A28" s="54">
        <v>11</v>
      </c>
      <c r="B28" s="55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6" t="s">
        <v>307</v>
      </c>
      <c r="N28" s="54"/>
      <c r="O28" s="54"/>
      <c r="P28" s="54" t="s">
        <v>308</v>
      </c>
      <c r="Q28" s="57"/>
      <c r="R28" s="54"/>
      <c r="S28" s="54"/>
      <c r="T28" s="57">
        <v>2009033.64</v>
      </c>
      <c r="U28" s="58" t="s">
        <v>361</v>
      </c>
      <c r="V28" s="58" t="s">
        <v>363</v>
      </c>
    </row>
    <row r="29" spans="1:22" s="21" customFormat="1" ht="27" thickBot="1" x14ac:dyDescent="0.35">
      <c r="A29" s="54">
        <v>12</v>
      </c>
      <c r="B29" s="5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6" t="s">
        <v>307</v>
      </c>
      <c r="N29" s="54"/>
      <c r="O29" s="54"/>
      <c r="P29" s="54" t="s">
        <v>308</v>
      </c>
      <c r="Q29" s="57"/>
      <c r="R29" s="54"/>
      <c r="S29" s="54"/>
      <c r="T29" s="57">
        <v>5757314.0800000001</v>
      </c>
      <c r="U29" s="58" t="s">
        <v>359</v>
      </c>
      <c r="V29" s="58" t="s">
        <v>364</v>
      </c>
    </row>
    <row r="30" spans="1:22" s="21" customFormat="1" ht="27" thickBot="1" x14ac:dyDescent="0.35">
      <c r="A30" s="54">
        <v>13</v>
      </c>
      <c r="B30" s="55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6" t="s">
        <v>307</v>
      </c>
      <c r="N30" s="54"/>
      <c r="O30" s="54"/>
      <c r="P30" s="54" t="s">
        <v>308</v>
      </c>
      <c r="Q30" s="57"/>
      <c r="R30" s="54"/>
      <c r="S30" s="54"/>
      <c r="T30" s="57">
        <v>7297186.5</v>
      </c>
      <c r="U30" s="58" t="s">
        <v>365</v>
      </c>
      <c r="V30" s="58" t="s">
        <v>366</v>
      </c>
    </row>
    <row r="31" spans="1:22" s="21" customFormat="1" ht="27" thickBot="1" x14ac:dyDescent="0.35">
      <c r="A31" s="54">
        <v>14</v>
      </c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6" t="s">
        <v>307</v>
      </c>
      <c r="N31" s="54"/>
      <c r="O31" s="54"/>
      <c r="P31" s="54" t="s">
        <v>308</v>
      </c>
      <c r="Q31" s="57"/>
      <c r="R31" s="54"/>
      <c r="S31" s="54"/>
      <c r="T31" s="57">
        <v>2763148.57</v>
      </c>
      <c r="U31" s="58" t="s">
        <v>367</v>
      </c>
      <c r="V31" s="58" t="s">
        <v>368</v>
      </c>
    </row>
    <row r="32" spans="1:22" s="21" customFormat="1" ht="27" thickBot="1" x14ac:dyDescent="0.35">
      <c r="A32" s="54">
        <v>15</v>
      </c>
      <c r="B32" s="5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6" t="s">
        <v>307</v>
      </c>
      <c r="N32" s="54"/>
      <c r="O32" s="54"/>
      <c r="P32" s="54" t="s">
        <v>308</v>
      </c>
      <c r="Q32" s="57"/>
      <c r="R32" s="54"/>
      <c r="S32" s="54"/>
      <c r="T32" s="57">
        <v>5245571.51</v>
      </c>
      <c r="U32" s="58" t="s">
        <v>367</v>
      </c>
      <c r="V32" s="58" t="s">
        <v>369</v>
      </c>
    </row>
    <row r="33" spans="1:22" s="21" customFormat="1" ht="27" thickBot="1" x14ac:dyDescent="0.35">
      <c r="A33" s="54">
        <v>16</v>
      </c>
      <c r="B33" s="5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6" t="s">
        <v>307</v>
      </c>
      <c r="N33" s="54"/>
      <c r="O33" s="54"/>
      <c r="P33" s="54" t="s">
        <v>308</v>
      </c>
      <c r="Q33" s="57"/>
      <c r="R33" s="54"/>
      <c r="S33" s="54"/>
      <c r="T33" s="57">
        <v>3887318.77</v>
      </c>
      <c r="U33" s="58" t="s">
        <v>370</v>
      </c>
      <c r="V33" s="58" t="s">
        <v>371</v>
      </c>
    </row>
    <row r="34" spans="1:22" s="21" customFormat="1" ht="27" thickBot="1" x14ac:dyDescent="0.35">
      <c r="A34" s="54">
        <v>17</v>
      </c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6" t="s">
        <v>307</v>
      </c>
      <c r="N34" s="54"/>
      <c r="O34" s="54"/>
      <c r="P34" s="54" t="s">
        <v>308</v>
      </c>
      <c r="Q34" s="57"/>
      <c r="R34" s="54"/>
      <c r="S34" s="54"/>
      <c r="T34" s="57">
        <v>6853347.9699999997</v>
      </c>
      <c r="U34" s="58" t="s">
        <v>370</v>
      </c>
      <c r="V34" s="58" t="s">
        <v>372</v>
      </c>
    </row>
    <row r="35" spans="1:22" s="21" customFormat="1" ht="40.200000000000003" thickBot="1" x14ac:dyDescent="0.35">
      <c r="A35" s="54">
        <v>18</v>
      </c>
      <c r="B35" s="5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6" t="s">
        <v>307</v>
      </c>
      <c r="N35" s="54"/>
      <c r="O35" s="54"/>
      <c r="P35" s="54" t="s">
        <v>308</v>
      </c>
      <c r="Q35" s="57"/>
      <c r="R35" s="54"/>
      <c r="S35" s="54"/>
      <c r="T35" s="57">
        <v>5221435.5</v>
      </c>
      <c r="U35" s="54" t="s">
        <v>373</v>
      </c>
      <c r="V35" s="54" t="s">
        <v>374</v>
      </c>
    </row>
    <row r="36" spans="1:22" s="21" customFormat="1" ht="27" thickBot="1" x14ac:dyDescent="0.35">
      <c r="A36" s="54">
        <v>19</v>
      </c>
      <c r="B36" s="5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6" t="s">
        <v>307</v>
      </c>
      <c r="N36" s="54"/>
      <c r="O36" s="54"/>
      <c r="P36" s="54" t="s">
        <v>308</v>
      </c>
      <c r="Q36" s="57"/>
      <c r="R36" s="54"/>
      <c r="S36" s="54"/>
      <c r="T36" s="57">
        <v>4600680.9800000004</v>
      </c>
      <c r="U36" s="54" t="s">
        <v>367</v>
      </c>
      <c r="V36" s="54" t="s">
        <v>368</v>
      </c>
    </row>
    <row r="37" spans="1:22" s="21" customFormat="1" ht="27" thickBot="1" x14ac:dyDescent="0.35">
      <c r="A37" s="54">
        <v>20</v>
      </c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6" t="s">
        <v>307</v>
      </c>
      <c r="N37" s="54"/>
      <c r="O37" s="54"/>
      <c r="P37" s="54" t="s">
        <v>308</v>
      </c>
      <c r="Q37" s="57"/>
      <c r="R37" s="54"/>
      <c r="S37" s="54"/>
      <c r="T37" s="57">
        <v>3916812.93</v>
      </c>
      <c r="U37" s="54" t="s">
        <v>375</v>
      </c>
      <c r="V37" s="54" t="s">
        <v>376</v>
      </c>
    </row>
    <row r="38" spans="1:22" s="21" customFormat="1" ht="27" thickBot="1" x14ac:dyDescent="0.35">
      <c r="A38" s="54">
        <v>21</v>
      </c>
      <c r="B38" s="55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6" t="s">
        <v>307</v>
      </c>
      <c r="N38" s="54"/>
      <c r="O38" s="54"/>
      <c r="P38" s="54" t="s">
        <v>308</v>
      </c>
      <c r="Q38" s="57"/>
      <c r="R38" s="54"/>
      <c r="S38" s="54"/>
      <c r="T38" s="57">
        <v>6432900.4199999999</v>
      </c>
      <c r="U38" s="54" t="s">
        <v>359</v>
      </c>
      <c r="V38" s="54" t="s">
        <v>377</v>
      </c>
    </row>
    <row r="39" spans="1:22" s="21" customFormat="1" ht="27" thickBot="1" x14ac:dyDescent="0.35">
      <c r="A39" s="54">
        <v>22</v>
      </c>
      <c r="B39" s="55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6" t="s">
        <v>307</v>
      </c>
      <c r="N39" s="54"/>
      <c r="O39" s="54"/>
      <c r="P39" s="54" t="s">
        <v>308</v>
      </c>
      <c r="Q39" s="57"/>
      <c r="R39" s="54"/>
      <c r="S39" s="54"/>
      <c r="T39" s="57">
        <v>6381110.4400000004</v>
      </c>
      <c r="U39" s="54" t="s">
        <v>370</v>
      </c>
      <c r="V39" s="54" t="s">
        <v>378</v>
      </c>
    </row>
    <row r="40" spans="1:22" s="21" customFormat="1" ht="27" thickBot="1" x14ac:dyDescent="0.35">
      <c r="A40" s="54">
        <v>23</v>
      </c>
      <c r="B40" s="55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6" t="s">
        <v>307</v>
      </c>
      <c r="N40" s="54"/>
      <c r="O40" s="54"/>
      <c r="P40" s="54" t="s">
        <v>308</v>
      </c>
      <c r="Q40" s="57"/>
      <c r="R40" s="54"/>
      <c r="S40" s="54"/>
      <c r="T40" s="57">
        <v>6402799.7699999996</v>
      </c>
      <c r="U40" s="54" t="s">
        <v>365</v>
      </c>
      <c r="V40" s="54" t="s">
        <v>379</v>
      </c>
    </row>
    <row r="41" spans="1:22" s="21" customFormat="1" ht="40.200000000000003" thickBot="1" x14ac:dyDescent="0.35">
      <c r="A41" s="54">
        <v>24</v>
      </c>
      <c r="B41" s="5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6" t="s">
        <v>307</v>
      </c>
      <c r="N41" s="54"/>
      <c r="O41" s="54"/>
      <c r="P41" s="54" t="s">
        <v>308</v>
      </c>
      <c r="Q41" s="57"/>
      <c r="R41" s="54"/>
      <c r="S41" s="54"/>
      <c r="T41" s="57">
        <v>5839976.6799999997</v>
      </c>
      <c r="U41" s="54" t="s">
        <v>373</v>
      </c>
      <c r="V41" s="54" t="s">
        <v>380</v>
      </c>
    </row>
    <row r="42" spans="1:22" s="21" customFormat="1" ht="27" thickBot="1" x14ac:dyDescent="0.35">
      <c r="A42" s="54">
        <v>25</v>
      </c>
      <c r="B42" s="5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6" t="s">
        <v>307</v>
      </c>
      <c r="N42" s="54"/>
      <c r="O42" s="54"/>
      <c r="P42" s="54" t="s">
        <v>308</v>
      </c>
      <c r="Q42" s="57"/>
      <c r="R42" s="54"/>
      <c r="S42" s="54"/>
      <c r="T42" s="57">
        <v>6288763.5999999996</v>
      </c>
      <c r="U42" s="54" t="s">
        <v>359</v>
      </c>
      <c r="V42" s="54" t="s">
        <v>381</v>
      </c>
    </row>
    <row r="43" spans="1:22" s="21" customFormat="1" ht="27" thickBot="1" x14ac:dyDescent="0.35">
      <c r="A43" s="54">
        <v>26</v>
      </c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6" t="s">
        <v>307</v>
      </c>
      <c r="N43" s="54"/>
      <c r="O43" s="54"/>
      <c r="P43" s="54" t="s">
        <v>308</v>
      </c>
      <c r="Q43" s="57"/>
      <c r="R43" s="54"/>
      <c r="S43" s="54"/>
      <c r="T43" s="57">
        <v>7200736.9199999999</v>
      </c>
      <c r="U43" s="54" t="s">
        <v>365</v>
      </c>
      <c r="V43" s="54" t="s">
        <v>382</v>
      </c>
    </row>
    <row r="44" spans="1:22" s="21" customFormat="1" ht="27" thickBot="1" x14ac:dyDescent="0.35">
      <c r="A44" s="54">
        <v>27</v>
      </c>
      <c r="B44" s="5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6" t="s">
        <v>307</v>
      </c>
      <c r="N44" s="54"/>
      <c r="O44" s="54"/>
      <c r="P44" s="54" t="s">
        <v>308</v>
      </c>
      <c r="Q44" s="57"/>
      <c r="R44" s="54"/>
      <c r="S44" s="54"/>
      <c r="T44" s="57">
        <v>3922283.01</v>
      </c>
      <c r="U44" s="54" t="s">
        <v>367</v>
      </c>
      <c r="V44" s="54" t="s">
        <v>383</v>
      </c>
    </row>
    <row r="45" spans="1:22" s="21" customFormat="1" ht="27" thickBot="1" x14ac:dyDescent="0.35">
      <c r="A45" s="54">
        <v>28</v>
      </c>
      <c r="B45" s="5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6" t="s">
        <v>307</v>
      </c>
      <c r="N45" s="54"/>
      <c r="O45" s="54"/>
      <c r="P45" s="54" t="s">
        <v>308</v>
      </c>
      <c r="Q45" s="57"/>
      <c r="R45" s="54"/>
      <c r="S45" s="54"/>
      <c r="T45" s="57">
        <v>5532240.5300000003</v>
      </c>
      <c r="U45" s="54" t="s">
        <v>365</v>
      </c>
      <c r="V45" s="54" t="s">
        <v>384</v>
      </c>
    </row>
    <row r="46" spans="1:22" s="21" customFormat="1" ht="40.200000000000003" thickBot="1" x14ac:dyDescent="0.35">
      <c r="A46" s="54">
        <v>29</v>
      </c>
      <c r="B46" s="5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6" t="s">
        <v>307</v>
      </c>
      <c r="N46" s="54"/>
      <c r="O46" s="54"/>
      <c r="P46" s="54" t="s">
        <v>308</v>
      </c>
      <c r="Q46" s="57"/>
      <c r="R46" s="54"/>
      <c r="S46" s="54"/>
      <c r="T46" s="57">
        <v>761406.08</v>
      </c>
      <c r="U46" s="54" t="s">
        <v>373</v>
      </c>
      <c r="V46" s="54" t="s">
        <v>385</v>
      </c>
    </row>
    <row r="47" spans="1:22" s="21" customFormat="1" ht="27" thickBot="1" x14ac:dyDescent="0.35">
      <c r="A47" s="54">
        <v>30</v>
      </c>
      <c r="B47" s="55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6" t="s">
        <v>307</v>
      </c>
      <c r="N47" s="54"/>
      <c r="O47" s="54"/>
      <c r="P47" s="54" t="s">
        <v>308</v>
      </c>
      <c r="Q47" s="57"/>
      <c r="R47" s="54"/>
      <c r="S47" s="54"/>
      <c r="T47" s="57">
        <v>5062589.8</v>
      </c>
      <c r="U47" s="54" t="s">
        <v>365</v>
      </c>
      <c r="V47" s="54" t="s">
        <v>386</v>
      </c>
    </row>
    <row r="48" spans="1:22" s="21" customFormat="1" ht="27" thickBot="1" x14ac:dyDescent="0.35">
      <c r="A48" s="54">
        <v>31</v>
      </c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6" t="s">
        <v>307</v>
      </c>
      <c r="N48" s="54"/>
      <c r="O48" s="54"/>
      <c r="P48" s="54" t="s">
        <v>308</v>
      </c>
      <c r="Q48" s="57"/>
      <c r="R48" s="54"/>
      <c r="S48" s="54"/>
      <c r="T48" s="57">
        <v>6354520.6200000001</v>
      </c>
      <c r="U48" s="54" t="s">
        <v>375</v>
      </c>
      <c r="V48" s="54" t="s">
        <v>387</v>
      </c>
    </row>
    <row r="49" spans="1:22" s="21" customFormat="1" ht="27" thickBot="1" x14ac:dyDescent="0.35">
      <c r="A49" s="54">
        <v>32</v>
      </c>
      <c r="B49" s="5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6" t="s">
        <v>307</v>
      </c>
      <c r="N49" s="54"/>
      <c r="O49" s="54"/>
      <c r="P49" s="54" t="s">
        <v>308</v>
      </c>
      <c r="Q49" s="57"/>
      <c r="R49" s="54"/>
      <c r="S49" s="54"/>
      <c r="T49" s="57">
        <v>6338805.5800000001</v>
      </c>
      <c r="U49" s="54" t="s">
        <v>375</v>
      </c>
      <c r="V49" s="54" t="s">
        <v>388</v>
      </c>
    </row>
    <row r="50" spans="1:22" s="21" customFormat="1" ht="27" thickBot="1" x14ac:dyDescent="0.35">
      <c r="A50" s="54">
        <v>33</v>
      </c>
      <c r="B50" s="55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6" t="s">
        <v>307</v>
      </c>
      <c r="N50" s="54"/>
      <c r="O50" s="54"/>
      <c r="P50" s="54" t="s">
        <v>308</v>
      </c>
      <c r="Q50" s="57"/>
      <c r="R50" s="54"/>
      <c r="S50" s="54"/>
      <c r="T50" s="57">
        <v>6346696.1600000001</v>
      </c>
      <c r="U50" s="54" t="s">
        <v>375</v>
      </c>
      <c r="V50" s="54" t="s">
        <v>389</v>
      </c>
    </row>
    <row r="51" spans="1:22" s="21" customFormat="1" ht="40.200000000000003" thickBot="1" x14ac:dyDescent="0.35">
      <c r="A51" s="54">
        <v>34</v>
      </c>
      <c r="B51" s="5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6" t="s">
        <v>307</v>
      </c>
      <c r="N51" s="54"/>
      <c r="O51" s="54"/>
      <c r="P51" s="54" t="s">
        <v>308</v>
      </c>
      <c r="Q51" s="57"/>
      <c r="R51" s="54"/>
      <c r="S51" s="54"/>
      <c r="T51" s="57">
        <v>7237889.8499999996</v>
      </c>
      <c r="U51" s="54" t="s">
        <v>373</v>
      </c>
      <c r="V51" s="54" t="s">
        <v>385</v>
      </c>
    </row>
    <row r="52" spans="1:22" s="21" customFormat="1" ht="27" thickBot="1" x14ac:dyDescent="0.35">
      <c r="A52" s="54">
        <v>35</v>
      </c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6" t="s">
        <v>307</v>
      </c>
      <c r="N52" s="54"/>
      <c r="O52" s="54"/>
      <c r="P52" s="54" t="s">
        <v>308</v>
      </c>
      <c r="Q52" s="57"/>
      <c r="R52" s="54"/>
      <c r="S52" s="54"/>
      <c r="T52" s="57">
        <v>7186692.9800000004</v>
      </c>
      <c r="U52" s="54" t="s">
        <v>359</v>
      </c>
      <c r="V52" s="54" t="s">
        <v>390</v>
      </c>
    </row>
    <row r="53" spans="1:22" s="21" customFormat="1" ht="40.200000000000003" thickBot="1" x14ac:dyDescent="0.35">
      <c r="A53" s="54">
        <v>36</v>
      </c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6" t="s">
        <v>307</v>
      </c>
      <c r="N53" s="54"/>
      <c r="O53" s="54"/>
      <c r="P53" s="54" t="s">
        <v>308</v>
      </c>
      <c r="Q53" s="57"/>
      <c r="R53" s="54"/>
      <c r="S53" s="54"/>
      <c r="T53" s="57">
        <v>4670104.67</v>
      </c>
      <c r="U53" s="54" t="s">
        <v>373</v>
      </c>
      <c r="V53" s="54" t="s">
        <v>391</v>
      </c>
    </row>
    <row r="54" spans="1:22" s="21" customFormat="1" ht="27" thickBot="1" x14ac:dyDescent="0.35">
      <c r="A54" s="54">
        <v>37</v>
      </c>
      <c r="B54" s="5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6" t="s">
        <v>307</v>
      </c>
      <c r="N54" s="54"/>
      <c r="O54" s="54"/>
      <c r="P54" s="54" t="s">
        <v>308</v>
      </c>
      <c r="Q54" s="57"/>
      <c r="R54" s="54"/>
      <c r="S54" s="54"/>
      <c r="T54" s="57">
        <v>6716127.7800000003</v>
      </c>
      <c r="U54" s="54" t="s">
        <v>365</v>
      </c>
      <c r="V54" s="54" t="s">
        <v>392</v>
      </c>
    </row>
    <row r="55" spans="1:22" s="21" customFormat="1" ht="40.200000000000003" thickBot="1" x14ac:dyDescent="0.35">
      <c r="A55" s="54">
        <v>38</v>
      </c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6" t="s">
        <v>307</v>
      </c>
      <c r="N55" s="54"/>
      <c r="O55" s="54"/>
      <c r="P55" s="54" t="s">
        <v>308</v>
      </c>
      <c r="Q55" s="57"/>
      <c r="R55" s="54"/>
      <c r="S55" s="54"/>
      <c r="T55" s="57">
        <v>1345604.24</v>
      </c>
      <c r="U55" s="54" t="s">
        <v>373</v>
      </c>
      <c r="V55" s="54" t="s">
        <v>393</v>
      </c>
    </row>
    <row r="56" spans="1:22" s="21" customFormat="1" ht="40.200000000000003" thickBot="1" x14ac:dyDescent="0.35">
      <c r="A56" s="54">
        <v>39</v>
      </c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6" t="s">
        <v>307</v>
      </c>
      <c r="N56" s="54"/>
      <c r="O56" s="54"/>
      <c r="P56" s="54" t="s">
        <v>308</v>
      </c>
      <c r="Q56" s="57"/>
      <c r="R56" s="54"/>
      <c r="S56" s="54"/>
      <c r="T56" s="57">
        <v>2521135.2000000002</v>
      </c>
      <c r="U56" s="54" t="s">
        <v>373</v>
      </c>
      <c r="V56" s="54" t="s">
        <v>393</v>
      </c>
    </row>
    <row r="57" spans="1:22" s="21" customFormat="1" ht="27" thickBot="1" x14ac:dyDescent="0.35">
      <c r="A57" s="54">
        <v>40</v>
      </c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6" t="s">
        <v>307</v>
      </c>
      <c r="N57" s="54"/>
      <c r="O57" s="54"/>
      <c r="P57" s="54" t="s">
        <v>308</v>
      </c>
      <c r="Q57" s="57"/>
      <c r="R57" s="54"/>
      <c r="S57" s="54"/>
      <c r="T57" s="57">
        <v>4083817.82</v>
      </c>
      <c r="U57" s="54" t="s">
        <v>359</v>
      </c>
      <c r="V57" s="54" t="s">
        <v>394</v>
      </c>
    </row>
  </sheetData>
  <mergeCells count="20"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E72"/>
  <sheetViews>
    <sheetView topLeftCell="A7" zoomScale="120" zoomScaleNormal="120" workbookViewId="0">
      <selection activeCell="D15" sqref="D15"/>
    </sheetView>
  </sheetViews>
  <sheetFormatPr defaultColWidth="40.6640625" defaultRowHeight="14.4" x14ac:dyDescent="0.3"/>
  <cols>
    <col min="1" max="1" width="15.5546875" style="4" customWidth="1"/>
    <col min="2" max="2" width="54.33203125" style="4" customWidth="1"/>
    <col min="3" max="3" width="18.5546875" style="4" customWidth="1"/>
    <col min="4" max="4" width="18.44140625" style="4" customWidth="1"/>
    <col min="5" max="5" width="14.88671875" style="4" customWidth="1"/>
    <col min="6" max="16384" width="40.6640625" style="4"/>
  </cols>
  <sheetData>
    <row r="1" spans="1:5" x14ac:dyDescent="0.3">
      <c r="D1" s="1" t="s">
        <v>97</v>
      </c>
    </row>
    <row r="2" spans="1:5" x14ac:dyDescent="0.3">
      <c r="D2" s="1" t="s">
        <v>1</v>
      </c>
    </row>
    <row r="3" spans="1:5" x14ac:dyDescent="0.3">
      <c r="D3" s="1" t="s">
        <v>2</v>
      </c>
    </row>
    <row r="4" spans="1:5" x14ac:dyDescent="0.3">
      <c r="D4" s="1" t="s">
        <v>3</v>
      </c>
    </row>
    <row r="6" spans="1:5" x14ac:dyDescent="0.3">
      <c r="B6" s="3" t="s">
        <v>98</v>
      </c>
    </row>
    <row r="7" spans="1:5" x14ac:dyDescent="0.3">
      <c r="B7" s="3" t="s">
        <v>99</v>
      </c>
    </row>
    <row r="8" spans="1:5" x14ac:dyDescent="0.3">
      <c r="B8" s="3" t="s">
        <v>314</v>
      </c>
    </row>
    <row r="9" spans="1:5" x14ac:dyDescent="0.3">
      <c r="B9" s="3" t="s">
        <v>348</v>
      </c>
    </row>
    <row r="10" spans="1:5" x14ac:dyDescent="0.3">
      <c r="B10" s="3" t="s">
        <v>310</v>
      </c>
    </row>
    <row r="12" spans="1:5" x14ac:dyDescent="0.3">
      <c r="A12" s="33" t="s">
        <v>9</v>
      </c>
      <c r="B12" s="33" t="s">
        <v>10</v>
      </c>
      <c r="C12" s="33" t="s">
        <v>11</v>
      </c>
      <c r="D12" s="33" t="s">
        <v>12</v>
      </c>
    </row>
    <row r="13" spans="1:5" ht="15" x14ac:dyDescent="0.25">
      <c r="A13" s="33">
        <v>1</v>
      </c>
      <c r="B13" s="33">
        <v>2</v>
      </c>
      <c r="C13" s="33">
        <v>3</v>
      </c>
      <c r="D13" s="33">
        <v>4</v>
      </c>
    </row>
    <row r="14" spans="1:5" ht="26.4" x14ac:dyDescent="0.3">
      <c r="A14" s="34">
        <v>1</v>
      </c>
      <c r="B14" s="35" t="s">
        <v>13</v>
      </c>
      <c r="C14" s="36" t="s">
        <v>14</v>
      </c>
      <c r="D14" s="37">
        <f>D15+D16+D17+D24+D27</f>
        <v>252614</v>
      </c>
      <c r="E14" s="32"/>
    </row>
    <row r="15" spans="1:5" x14ac:dyDescent="0.3">
      <c r="A15" s="38" t="s">
        <v>108</v>
      </c>
      <c r="B15" s="39" t="s">
        <v>15</v>
      </c>
      <c r="C15" s="40" t="s">
        <v>14</v>
      </c>
      <c r="D15" s="41">
        <v>8737.7000000000007</v>
      </c>
    </row>
    <row r="16" spans="1:5" x14ac:dyDescent="0.3">
      <c r="A16" s="38" t="s">
        <v>100</v>
      </c>
      <c r="B16" s="39" t="s">
        <v>16</v>
      </c>
      <c r="C16" s="40" t="s">
        <v>14</v>
      </c>
      <c r="D16" s="41">
        <v>2059.0300000000002</v>
      </c>
    </row>
    <row r="17" spans="1:5" x14ac:dyDescent="0.3">
      <c r="A17" s="38" t="s">
        <v>101</v>
      </c>
      <c r="B17" s="39" t="s">
        <v>17</v>
      </c>
      <c r="C17" s="40" t="s">
        <v>14</v>
      </c>
      <c r="D17" s="41">
        <f>D18+D19+D20+D21+D22+D23</f>
        <v>63098.17</v>
      </c>
    </row>
    <row r="18" spans="1:5" x14ac:dyDescent="0.3">
      <c r="A18" s="7" t="s">
        <v>102</v>
      </c>
      <c r="B18" s="6" t="s">
        <v>18</v>
      </c>
      <c r="C18" s="33" t="s">
        <v>14</v>
      </c>
      <c r="D18" s="15">
        <v>1666.89</v>
      </c>
      <c r="E18" s="32"/>
    </row>
    <row r="19" spans="1:5" x14ac:dyDescent="0.3">
      <c r="A19" s="7" t="s">
        <v>103</v>
      </c>
      <c r="B19" s="6" t="s">
        <v>19</v>
      </c>
      <c r="C19" s="33" t="s">
        <v>14</v>
      </c>
      <c r="D19" s="15">
        <v>0</v>
      </c>
    </row>
    <row r="20" spans="1:5" x14ac:dyDescent="0.3">
      <c r="A20" s="7" t="s">
        <v>103</v>
      </c>
      <c r="B20" s="6" t="s">
        <v>20</v>
      </c>
      <c r="C20" s="33" t="s">
        <v>14</v>
      </c>
      <c r="D20" s="15">
        <v>46429.25</v>
      </c>
    </row>
    <row r="21" spans="1:5" x14ac:dyDescent="0.3">
      <c r="A21" s="7" t="s">
        <v>104</v>
      </c>
      <c r="B21" s="6" t="s">
        <v>21</v>
      </c>
      <c r="C21" s="33" t="s">
        <v>14</v>
      </c>
      <c r="D21" s="15">
        <v>8334.4599999999991</v>
      </c>
    </row>
    <row r="22" spans="1:5" x14ac:dyDescent="0.3">
      <c r="A22" s="7" t="s">
        <v>105</v>
      </c>
      <c r="B22" s="6" t="s">
        <v>22</v>
      </c>
      <c r="C22" s="33" t="s">
        <v>14</v>
      </c>
      <c r="D22" s="15">
        <v>6667.57</v>
      </c>
    </row>
    <row r="23" spans="1:5" x14ac:dyDescent="0.3">
      <c r="A23" s="7" t="s">
        <v>106</v>
      </c>
      <c r="B23" s="6" t="s">
        <v>23</v>
      </c>
      <c r="C23" s="33" t="s">
        <v>14</v>
      </c>
      <c r="D23" s="15">
        <v>0</v>
      </c>
    </row>
    <row r="24" spans="1:5" x14ac:dyDescent="0.3">
      <c r="A24" s="38" t="s">
        <v>107</v>
      </c>
      <c r="B24" s="39" t="s">
        <v>24</v>
      </c>
      <c r="C24" s="40" t="s">
        <v>14</v>
      </c>
      <c r="D24" s="41">
        <f>D25+D26</f>
        <v>16.329999999999998</v>
      </c>
    </row>
    <row r="25" spans="1:5" x14ac:dyDescent="0.3">
      <c r="A25" s="7" t="s">
        <v>109</v>
      </c>
      <c r="B25" s="6" t="s">
        <v>25</v>
      </c>
      <c r="C25" s="33" t="s">
        <v>14</v>
      </c>
      <c r="D25" s="15">
        <v>0</v>
      </c>
    </row>
    <row r="26" spans="1:5" x14ac:dyDescent="0.3">
      <c r="A26" s="7" t="s">
        <v>110</v>
      </c>
      <c r="B26" s="6" t="s">
        <v>26</v>
      </c>
      <c r="C26" s="33" t="s">
        <v>14</v>
      </c>
      <c r="D26" s="15">
        <v>16.329999999999998</v>
      </c>
    </row>
    <row r="27" spans="1:5" x14ac:dyDescent="0.3">
      <c r="A27" s="38" t="s">
        <v>111</v>
      </c>
      <c r="B27" s="39" t="s">
        <v>27</v>
      </c>
      <c r="C27" s="40" t="s">
        <v>14</v>
      </c>
      <c r="D27" s="41">
        <f>D28+D36+D49</f>
        <v>178702.77</v>
      </c>
    </row>
    <row r="28" spans="1:5" x14ac:dyDescent="0.3">
      <c r="A28" s="42" t="s">
        <v>112</v>
      </c>
      <c r="B28" s="43" t="s">
        <v>28</v>
      </c>
      <c r="C28" s="44" t="s">
        <v>14</v>
      </c>
      <c r="D28" s="45">
        <f>SUM(D29:D35)</f>
        <v>134897.26999999999</v>
      </c>
    </row>
    <row r="29" spans="1:5" x14ac:dyDescent="0.3">
      <c r="A29" s="7" t="s">
        <v>29</v>
      </c>
      <c r="B29" s="6" t="s">
        <v>30</v>
      </c>
      <c r="C29" s="33" t="s">
        <v>14</v>
      </c>
      <c r="D29" s="15">
        <v>49.62</v>
      </c>
    </row>
    <row r="30" spans="1:5" x14ac:dyDescent="0.3">
      <c r="A30" s="7" t="s">
        <v>31</v>
      </c>
      <c r="B30" s="6" t="s">
        <v>32</v>
      </c>
      <c r="C30" s="33" t="s">
        <v>14</v>
      </c>
      <c r="D30" s="15">
        <v>0</v>
      </c>
    </row>
    <row r="31" spans="1:5" x14ac:dyDescent="0.3">
      <c r="A31" s="7" t="s">
        <v>33</v>
      </c>
      <c r="B31" s="6" t="s">
        <v>34</v>
      </c>
      <c r="C31" s="33" t="s">
        <v>14</v>
      </c>
      <c r="D31" s="15">
        <v>495.63</v>
      </c>
    </row>
    <row r="32" spans="1:5" x14ac:dyDescent="0.3">
      <c r="A32" s="7" t="s">
        <v>35</v>
      </c>
      <c r="B32" s="6" t="s">
        <v>36</v>
      </c>
      <c r="C32" s="33" t="s">
        <v>14</v>
      </c>
      <c r="D32" s="15">
        <v>0</v>
      </c>
    </row>
    <row r="33" spans="1:4" x14ac:dyDescent="0.3">
      <c r="A33" s="7" t="s">
        <v>37</v>
      </c>
      <c r="B33" s="6" t="s">
        <v>38</v>
      </c>
      <c r="C33" s="33" t="s">
        <v>14</v>
      </c>
      <c r="D33" s="15">
        <f>28018.42+2707.89+34.75</f>
        <v>30761.06</v>
      </c>
    </row>
    <row r="34" spans="1:4" x14ac:dyDescent="0.3">
      <c r="A34" s="7" t="s">
        <v>39</v>
      </c>
      <c r="B34" s="6" t="s">
        <v>40</v>
      </c>
      <c r="C34" s="33" t="s">
        <v>14</v>
      </c>
      <c r="D34" s="15">
        <v>0</v>
      </c>
    </row>
    <row r="35" spans="1:4" x14ac:dyDescent="0.3">
      <c r="A35" s="7" t="s">
        <v>41</v>
      </c>
      <c r="B35" s="6" t="s">
        <v>42</v>
      </c>
      <c r="C35" s="33" t="s">
        <v>14</v>
      </c>
      <c r="D35" s="15">
        <v>103590.96</v>
      </c>
    </row>
    <row r="36" spans="1:4" x14ac:dyDescent="0.3">
      <c r="A36" s="42" t="s">
        <v>113</v>
      </c>
      <c r="B36" s="43" t="s">
        <v>43</v>
      </c>
      <c r="C36" s="44" t="s">
        <v>14</v>
      </c>
      <c r="D36" s="45">
        <f>D37+D38</f>
        <v>40058.14</v>
      </c>
    </row>
    <row r="37" spans="1:4" x14ac:dyDescent="0.3">
      <c r="A37" s="7" t="s">
        <v>44</v>
      </c>
      <c r="B37" s="6" t="s">
        <v>45</v>
      </c>
      <c r="C37" s="33" t="s">
        <v>14</v>
      </c>
      <c r="D37" s="15">
        <v>32590.15</v>
      </c>
    </row>
    <row r="38" spans="1:4" x14ac:dyDescent="0.3">
      <c r="A38" s="7" t="s">
        <v>46</v>
      </c>
      <c r="B38" s="6" t="s">
        <v>47</v>
      </c>
      <c r="C38" s="33" t="s">
        <v>14</v>
      </c>
      <c r="D38" s="15">
        <f>6009.28+1458.71</f>
        <v>7467.99</v>
      </c>
    </row>
    <row r="39" spans="1:4" x14ac:dyDescent="0.3">
      <c r="A39" s="42" t="s">
        <v>114</v>
      </c>
      <c r="B39" s="43" t="s">
        <v>48</v>
      </c>
      <c r="C39" s="44" t="s">
        <v>14</v>
      </c>
      <c r="D39" s="45">
        <f>D40+D41+D42</f>
        <v>0</v>
      </c>
    </row>
    <row r="40" spans="1:4" x14ac:dyDescent="0.3">
      <c r="A40" s="7" t="s">
        <v>49</v>
      </c>
      <c r="B40" s="6" t="s">
        <v>50</v>
      </c>
      <c r="C40" s="33" t="s">
        <v>14</v>
      </c>
      <c r="D40" s="15">
        <v>0</v>
      </c>
    </row>
    <row r="41" spans="1:4" x14ac:dyDescent="0.3">
      <c r="A41" s="7" t="s">
        <v>51</v>
      </c>
      <c r="B41" s="6" t="s">
        <v>52</v>
      </c>
      <c r="C41" s="33" t="s">
        <v>14</v>
      </c>
      <c r="D41" s="15">
        <v>0</v>
      </c>
    </row>
    <row r="42" spans="1:4" x14ac:dyDescent="0.3">
      <c r="A42" s="7" t="s">
        <v>53</v>
      </c>
      <c r="B42" s="6" t="s">
        <v>54</v>
      </c>
      <c r="C42" s="33" t="s">
        <v>14</v>
      </c>
      <c r="D42" s="15">
        <v>0</v>
      </c>
    </row>
    <row r="43" spans="1:4" x14ac:dyDescent="0.3">
      <c r="A43" s="42" t="s">
        <v>115</v>
      </c>
      <c r="B43" s="43" t="s">
        <v>55</v>
      </c>
      <c r="C43" s="44" t="s">
        <v>14</v>
      </c>
      <c r="D43" s="45">
        <v>0</v>
      </c>
    </row>
    <row r="44" spans="1:4" x14ac:dyDescent="0.3">
      <c r="A44" s="42" t="s">
        <v>116</v>
      </c>
      <c r="B44" s="43" t="s">
        <v>56</v>
      </c>
      <c r="C44" s="44" t="s">
        <v>14</v>
      </c>
      <c r="D44" s="45">
        <f>D45+D46+D47+D48</f>
        <v>0</v>
      </c>
    </row>
    <row r="45" spans="1:4" x14ac:dyDescent="0.3">
      <c r="A45" s="7" t="s">
        <v>57</v>
      </c>
      <c r="B45" s="6" t="s">
        <v>58</v>
      </c>
      <c r="C45" s="33" t="s">
        <v>14</v>
      </c>
      <c r="D45" s="15">
        <v>0</v>
      </c>
    </row>
    <row r="46" spans="1:4" x14ac:dyDescent="0.3">
      <c r="A46" s="7" t="s">
        <v>59</v>
      </c>
      <c r="B46" s="6" t="s">
        <v>60</v>
      </c>
      <c r="C46" s="33" t="s">
        <v>14</v>
      </c>
      <c r="D46" s="15">
        <v>0</v>
      </c>
    </row>
    <row r="47" spans="1:4" x14ac:dyDescent="0.3">
      <c r="A47" s="7" t="s">
        <v>61</v>
      </c>
      <c r="B47" s="6" t="s">
        <v>62</v>
      </c>
      <c r="C47" s="33" t="s">
        <v>14</v>
      </c>
      <c r="D47" s="15">
        <v>0</v>
      </c>
    </row>
    <row r="48" spans="1:4" x14ac:dyDescent="0.3">
      <c r="A48" s="7" t="s">
        <v>63</v>
      </c>
      <c r="B48" s="6" t="s">
        <v>64</v>
      </c>
      <c r="C48" s="33" t="s">
        <v>14</v>
      </c>
      <c r="D48" s="15">
        <v>0</v>
      </c>
    </row>
    <row r="49" spans="1:4" x14ac:dyDescent="0.3">
      <c r="A49" s="42" t="s">
        <v>275</v>
      </c>
      <c r="B49" s="43" t="s">
        <v>65</v>
      </c>
      <c r="C49" s="44" t="s">
        <v>14</v>
      </c>
      <c r="D49" s="45">
        <f>D50+D51+D52+D53</f>
        <v>3747.36</v>
      </c>
    </row>
    <row r="50" spans="1:4" x14ac:dyDescent="0.3">
      <c r="A50" s="7" t="s">
        <v>66</v>
      </c>
      <c r="B50" s="6" t="s">
        <v>67</v>
      </c>
      <c r="C50" s="33" t="s">
        <v>14</v>
      </c>
      <c r="D50" s="15">
        <v>509</v>
      </c>
    </row>
    <row r="51" spans="1:4" x14ac:dyDescent="0.3">
      <c r="A51" s="7" t="s">
        <v>68</v>
      </c>
      <c r="B51" s="6" t="s">
        <v>69</v>
      </c>
      <c r="C51" s="33" t="s">
        <v>14</v>
      </c>
      <c r="D51" s="15">
        <v>68.41</v>
      </c>
    </row>
    <row r="52" spans="1:4" x14ac:dyDescent="0.3">
      <c r="A52" s="7" t="s">
        <v>70</v>
      </c>
      <c r="B52" s="6" t="s">
        <v>71</v>
      </c>
      <c r="C52" s="33" t="s">
        <v>14</v>
      </c>
      <c r="D52" s="15">
        <v>85.68</v>
      </c>
    </row>
    <row r="53" spans="1:4" x14ac:dyDescent="0.3">
      <c r="A53" s="7" t="s">
        <v>72</v>
      </c>
      <c r="B53" s="6" t="s">
        <v>73</v>
      </c>
      <c r="C53" s="33" t="s">
        <v>14</v>
      </c>
      <c r="D53" s="15">
        <v>3084.27</v>
      </c>
    </row>
    <row r="54" spans="1:4" x14ac:dyDescent="0.3">
      <c r="A54" s="7">
        <v>2</v>
      </c>
      <c r="B54" s="6" t="s">
        <v>74</v>
      </c>
      <c r="C54" s="33" t="s">
        <v>14</v>
      </c>
      <c r="D54" s="15"/>
    </row>
    <row r="55" spans="1:4" x14ac:dyDescent="0.3">
      <c r="A55" s="38">
        <v>3</v>
      </c>
      <c r="B55" s="39" t="s">
        <v>75</v>
      </c>
      <c r="C55" s="40" t="s">
        <v>14</v>
      </c>
      <c r="D55" s="41">
        <f>D56+D57+D58+D59</f>
        <v>132.58000000000001</v>
      </c>
    </row>
    <row r="56" spans="1:4" x14ac:dyDescent="0.3">
      <c r="A56" s="7" t="s">
        <v>117</v>
      </c>
      <c r="B56" s="6" t="s">
        <v>76</v>
      </c>
      <c r="C56" s="33" t="s">
        <v>14</v>
      </c>
      <c r="D56" s="15">
        <v>66.73</v>
      </c>
    </row>
    <row r="57" spans="1:4" x14ac:dyDescent="0.3">
      <c r="A57" s="7" t="s">
        <v>118</v>
      </c>
      <c r="B57" s="6" t="s">
        <v>77</v>
      </c>
      <c r="C57" s="33" t="s">
        <v>14</v>
      </c>
      <c r="D57" s="15">
        <v>0</v>
      </c>
    </row>
    <row r="58" spans="1:4" x14ac:dyDescent="0.3">
      <c r="A58" s="7" t="s">
        <v>119</v>
      </c>
      <c r="B58" s="6" t="s">
        <v>78</v>
      </c>
      <c r="C58" s="33" t="s">
        <v>14</v>
      </c>
      <c r="D58" s="15">
        <v>0</v>
      </c>
    </row>
    <row r="59" spans="1:4" x14ac:dyDescent="0.3">
      <c r="A59" s="7" t="s">
        <v>120</v>
      </c>
      <c r="B59" s="6" t="s">
        <v>79</v>
      </c>
      <c r="C59" s="33" t="s">
        <v>14</v>
      </c>
      <c r="D59" s="15">
        <v>65.849999999999994</v>
      </c>
    </row>
    <row r="60" spans="1:4" x14ac:dyDescent="0.3">
      <c r="A60" s="7">
        <v>4</v>
      </c>
      <c r="B60" s="6" t="s">
        <v>80</v>
      </c>
      <c r="C60" s="33" t="s">
        <v>14</v>
      </c>
      <c r="D60" s="15">
        <v>0</v>
      </c>
    </row>
    <row r="61" spans="1:4" x14ac:dyDescent="0.3">
      <c r="A61" s="7" t="s">
        <v>121</v>
      </c>
      <c r="B61" s="6" t="s">
        <v>81</v>
      </c>
      <c r="C61" s="33" t="s">
        <v>14</v>
      </c>
      <c r="D61" s="15">
        <v>0</v>
      </c>
    </row>
    <row r="62" spans="1:4" x14ac:dyDescent="0.3">
      <c r="A62" s="7" t="s">
        <v>122</v>
      </c>
      <c r="B62" s="6" t="s">
        <v>82</v>
      </c>
      <c r="C62" s="33" t="s">
        <v>14</v>
      </c>
      <c r="D62" s="15">
        <v>0</v>
      </c>
    </row>
    <row r="63" spans="1:4" x14ac:dyDescent="0.3">
      <c r="A63" s="7" t="s">
        <v>123</v>
      </c>
      <c r="B63" s="6" t="s">
        <v>83</v>
      </c>
      <c r="C63" s="33" t="s">
        <v>14</v>
      </c>
      <c r="D63" s="15">
        <v>0</v>
      </c>
    </row>
    <row r="64" spans="1:4" x14ac:dyDescent="0.3">
      <c r="A64" s="7">
        <v>5</v>
      </c>
      <c r="B64" s="6" t="s">
        <v>84</v>
      </c>
      <c r="C64" s="33" t="s">
        <v>14</v>
      </c>
      <c r="D64" s="15">
        <v>0</v>
      </c>
    </row>
    <row r="65" spans="1:4" x14ac:dyDescent="0.3">
      <c r="A65" s="46">
        <v>6</v>
      </c>
      <c r="B65" s="47" t="s">
        <v>85</v>
      </c>
      <c r="C65" s="48" t="s">
        <v>14</v>
      </c>
      <c r="D65" s="49">
        <f>D14+D55</f>
        <v>252746.58</v>
      </c>
    </row>
    <row r="66" spans="1:4" ht="14.4" customHeight="1" x14ac:dyDescent="0.3">
      <c r="A66" s="50" t="s">
        <v>86</v>
      </c>
      <c r="B66" s="50"/>
      <c r="C66" s="50"/>
      <c r="D66" s="50"/>
    </row>
    <row r="67" spans="1:4" ht="26.4" x14ac:dyDescent="0.3">
      <c r="A67" s="33">
        <v>1</v>
      </c>
      <c r="B67" s="6" t="s">
        <v>87</v>
      </c>
      <c r="C67" s="33" t="s">
        <v>88</v>
      </c>
      <c r="D67" s="15">
        <v>12</v>
      </c>
    </row>
    <row r="68" spans="1:4" x14ac:dyDescent="0.3">
      <c r="A68" s="33">
        <v>2</v>
      </c>
      <c r="B68" s="6" t="s">
        <v>89</v>
      </c>
      <c r="C68" s="33" t="s">
        <v>90</v>
      </c>
      <c r="D68" s="15">
        <v>5.07</v>
      </c>
    </row>
    <row r="69" spans="1:4" x14ac:dyDescent="0.3">
      <c r="A69" s="33">
        <v>3</v>
      </c>
      <c r="B69" s="6" t="s">
        <v>91</v>
      </c>
      <c r="C69" s="33" t="s">
        <v>92</v>
      </c>
      <c r="D69" s="15">
        <v>72</v>
      </c>
    </row>
    <row r="70" spans="1:4" x14ac:dyDescent="0.3">
      <c r="A70" s="33">
        <v>4</v>
      </c>
      <c r="B70" s="6" t="s">
        <v>93</v>
      </c>
      <c r="C70" s="33" t="s">
        <v>88</v>
      </c>
      <c r="D70" s="15">
        <v>0</v>
      </c>
    </row>
    <row r="71" spans="1:4" x14ac:dyDescent="0.3">
      <c r="A71" s="33">
        <v>5</v>
      </c>
      <c r="B71" s="6" t="s">
        <v>94</v>
      </c>
      <c r="C71" s="33" t="s">
        <v>95</v>
      </c>
      <c r="D71" s="15">
        <v>0</v>
      </c>
    </row>
    <row r="72" spans="1:4" x14ac:dyDescent="0.3">
      <c r="A72" s="33">
        <v>6</v>
      </c>
      <c r="B72" s="6" t="s">
        <v>96</v>
      </c>
      <c r="C72" s="33" t="s">
        <v>88</v>
      </c>
      <c r="D72" s="15">
        <v>1</v>
      </c>
    </row>
  </sheetData>
  <mergeCells count="1">
    <mergeCell ref="A66:D66"/>
  </mergeCells>
  <pageMargins left="0.11811023622047245" right="0.11811023622047245" top="0.15748031496062992" bottom="0.15748031496062992" header="0.31496062992125984" footer="0.31496062992125984"/>
  <pageSetup paperSize="9" scale="9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3"/>
  <sheetViews>
    <sheetView zoomScale="120" zoomScaleNormal="120" workbookViewId="0">
      <selection sqref="A1:D13"/>
    </sheetView>
  </sheetViews>
  <sheetFormatPr defaultRowHeight="14.4" x14ac:dyDescent="0.3"/>
  <cols>
    <col min="1" max="1" width="34.44140625" customWidth="1"/>
    <col min="2" max="12" width="25.6640625" customWidth="1"/>
  </cols>
  <sheetData>
    <row r="1" spans="1:4" x14ac:dyDescent="0.3">
      <c r="D1" s="1" t="s">
        <v>97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128</v>
      </c>
    </row>
    <row r="5" spans="1:4" s="8" customFormat="1" x14ac:dyDescent="0.3">
      <c r="B5" s="10" t="s">
        <v>315</v>
      </c>
    </row>
    <row r="6" spans="1:4" s="8" customFormat="1" x14ac:dyDescent="0.3">
      <c r="B6" s="10" t="s">
        <v>276</v>
      </c>
    </row>
    <row r="7" spans="1:4" s="8" customFormat="1" x14ac:dyDescent="0.3">
      <c r="B7" s="10" t="s">
        <v>338</v>
      </c>
    </row>
    <row r="8" spans="1:4" s="8" customFormat="1" x14ac:dyDescent="0.3">
      <c r="B8" s="10" t="s">
        <v>316</v>
      </c>
    </row>
    <row r="9" spans="1:4" x14ac:dyDescent="0.3">
      <c r="A9" s="2"/>
      <c r="B9" s="10" t="s">
        <v>317</v>
      </c>
    </row>
    <row r="10" spans="1:4" x14ac:dyDescent="0.3">
      <c r="A10" s="2"/>
      <c r="B10" s="9"/>
      <c r="D10" s="10" t="s">
        <v>347</v>
      </c>
    </row>
    <row r="11" spans="1:4" ht="78.599999999999994" customHeight="1" x14ac:dyDescent="0.3">
      <c r="A11" s="24" t="s">
        <v>124</v>
      </c>
      <c r="B11" s="24" t="s">
        <v>125</v>
      </c>
      <c r="C11" s="24" t="s">
        <v>126</v>
      </c>
      <c r="D11" s="24" t="s">
        <v>127</v>
      </c>
    </row>
    <row r="12" spans="1:4" ht="15" x14ac:dyDescent="0.25">
      <c r="A12" s="24">
        <v>1</v>
      </c>
      <c r="B12" s="24">
        <v>2</v>
      </c>
      <c r="C12" s="24">
        <v>3</v>
      </c>
      <c r="D12" s="24">
        <v>4</v>
      </c>
    </row>
    <row r="13" spans="1:4" ht="65.25" customHeight="1" x14ac:dyDescent="0.3">
      <c r="A13" s="14" t="s">
        <v>272</v>
      </c>
      <c r="B13" s="15">
        <v>1466.42</v>
      </c>
      <c r="C13" s="15">
        <v>1466.42</v>
      </c>
      <c r="D13" s="15" t="s">
        <v>346</v>
      </c>
    </row>
  </sheetData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20" zoomScaleNormal="120" workbookViewId="0">
      <selection activeCell="C10" sqref="C10"/>
    </sheetView>
  </sheetViews>
  <sheetFormatPr defaultRowHeight="14.4" x14ac:dyDescent="0.3"/>
  <cols>
    <col min="1" max="1" width="27.33203125" customWidth="1"/>
    <col min="2" max="11" width="22.33203125" customWidth="1"/>
  </cols>
  <sheetData>
    <row r="1" spans="1:5" x14ac:dyDescent="0.3">
      <c r="E1" s="1" t="s">
        <v>129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C5" s="10" t="s">
        <v>130</v>
      </c>
    </row>
    <row r="6" spans="1:5" x14ac:dyDescent="0.3">
      <c r="C6" s="10" t="s">
        <v>131</v>
      </c>
    </row>
    <row r="7" spans="1:5" x14ac:dyDescent="0.3">
      <c r="C7" s="10" t="s">
        <v>132</v>
      </c>
    </row>
    <row r="8" spans="1:5" x14ac:dyDescent="0.3">
      <c r="C8" s="10" t="s">
        <v>276</v>
      </c>
    </row>
    <row r="9" spans="1:5" x14ac:dyDescent="0.3">
      <c r="C9" s="10" t="s">
        <v>343</v>
      </c>
    </row>
    <row r="10" spans="1:5" x14ac:dyDescent="0.3">
      <c r="C10" s="10" t="s">
        <v>311</v>
      </c>
    </row>
    <row r="11" spans="1:5" ht="15" x14ac:dyDescent="0.25">
      <c r="A11" s="2"/>
    </row>
    <row r="12" spans="1:5" x14ac:dyDescent="0.3">
      <c r="A12" s="50" t="s">
        <v>10</v>
      </c>
      <c r="B12" s="50" t="s">
        <v>133</v>
      </c>
      <c r="C12" s="50"/>
      <c r="D12" s="50"/>
      <c r="E12" s="50" t="s">
        <v>134</v>
      </c>
    </row>
    <row r="13" spans="1:5" ht="39.6" x14ac:dyDescent="0.3">
      <c r="A13" s="50"/>
      <c r="B13" s="24" t="s">
        <v>135</v>
      </c>
      <c r="C13" s="24" t="s">
        <v>136</v>
      </c>
      <c r="D13" s="24" t="s">
        <v>137</v>
      </c>
      <c r="E13" s="50"/>
    </row>
    <row r="14" spans="1:5" ht="15" x14ac:dyDescent="0.25">
      <c r="A14" s="24">
        <v>1</v>
      </c>
      <c r="B14" s="24">
        <v>2</v>
      </c>
      <c r="C14" s="24">
        <v>3</v>
      </c>
      <c r="D14" s="24">
        <v>4</v>
      </c>
      <c r="E14" s="24">
        <v>5</v>
      </c>
    </row>
    <row r="15" spans="1:5" ht="61.5" customHeight="1" x14ac:dyDescent="0.3">
      <c r="A15" s="6" t="s">
        <v>138</v>
      </c>
      <c r="B15" s="51" t="s">
        <v>290</v>
      </c>
      <c r="C15" s="51"/>
      <c r="D15" s="51"/>
      <c r="E15" s="24" t="s">
        <v>274</v>
      </c>
    </row>
    <row r="16" spans="1:5" ht="63.6" customHeight="1" x14ac:dyDescent="0.3">
      <c r="A16" s="6" t="s">
        <v>139</v>
      </c>
      <c r="B16" s="24" t="s">
        <v>273</v>
      </c>
      <c r="C16" s="24" t="s">
        <v>274</v>
      </c>
      <c r="D16" s="24" t="s">
        <v>273</v>
      </c>
      <c r="E16" s="24" t="s">
        <v>274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zoomScale="120" zoomScaleNormal="120" workbookViewId="0">
      <selection activeCell="B18" sqref="B18"/>
    </sheetView>
  </sheetViews>
  <sheetFormatPr defaultRowHeight="14.4" x14ac:dyDescent="0.3"/>
  <cols>
    <col min="1" max="1" width="59" customWidth="1"/>
    <col min="2" max="2" width="55.6640625" customWidth="1"/>
    <col min="3" max="11" width="22.33203125" customWidth="1"/>
  </cols>
  <sheetData>
    <row r="1" spans="1:3" x14ac:dyDescent="0.3">
      <c r="A1" s="1"/>
      <c r="B1" s="1" t="s">
        <v>129</v>
      </c>
    </row>
    <row r="2" spans="1:3" x14ac:dyDescent="0.3">
      <c r="A2" s="10"/>
      <c r="B2" s="1" t="s">
        <v>1</v>
      </c>
    </row>
    <row r="3" spans="1:3" x14ac:dyDescent="0.3">
      <c r="B3" s="1" t="s">
        <v>2</v>
      </c>
    </row>
    <row r="4" spans="1:3" x14ac:dyDescent="0.3">
      <c r="B4" s="1" t="s">
        <v>140</v>
      </c>
    </row>
    <row r="5" spans="1:3" x14ac:dyDescent="0.3">
      <c r="A5" s="10" t="s">
        <v>130</v>
      </c>
    </row>
    <row r="6" spans="1:3" x14ac:dyDescent="0.3">
      <c r="A6" s="10" t="s">
        <v>141</v>
      </c>
    </row>
    <row r="7" spans="1:3" x14ac:dyDescent="0.3">
      <c r="A7" s="10" t="s">
        <v>142</v>
      </c>
    </row>
    <row r="8" spans="1:3" x14ac:dyDescent="0.3">
      <c r="A8" s="10" t="s">
        <v>276</v>
      </c>
    </row>
    <row r="9" spans="1:3" x14ac:dyDescent="0.3">
      <c r="A9" s="10" t="s">
        <v>343</v>
      </c>
    </row>
    <row r="10" spans="1:3" x14ac:dyDescent="0.3">
      <c r="A10" s="10" t="s">
        <v>311</v>
      </c>
    </row>
    <row r="11" spans="1:3" ht="15" x14ac:dyDescent="0.25">
      <c r="A11" s="10"/>
    </row>
    <row r="12" spans="1:3" x14ac:dyDescent="0.3">
      <c r="A12" s="24" t="s">
        <v>10</v>
      </c>
      <c r="B12" s="24" t="s">
        <v>133</v>
      </c>
      <c r="C12" s="10"/>
    </row>
    <row r="13" spans="1:3" ht="65.25" customHeight="1" x14ac:dyDescent="0.3">
      <c r="A13" s="17" t="s">
        <v>143</v>
      </c>
      <c r="B13" s="24" t="s">
        <v>335</v>
      </c>
      <c r="C1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E10" sqref="E10"/>
    </sheetView>
  </sheetViews>
  <sheetFormatPr defaultColWidth="8.88671875" defaultRowHeight="14.4" x14ac:dyDescent="0.3"/>
  <cols>
    <col min="1" max="9" width="17.88671875" style="12" customWidth="1"/>
    <col min="10" max="10" width="18.33203125" style="12" customWidth="1"/>
    <col min="11" max="14" width="23.5546875" style="12" customWidth="1"/>
    <col min="15" max="16384" width="8.88671875" style="12"/>
  </cols>
  <sheetData>
    <row r="1" spans="1:10" x14ac:dyDescent="0.3">
      <c r="J1" s="1" t="s">
        <v>144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3</v>
      </c>
    </row>
    <row r="5" spans="1:10" s="8" customFormat="1" x14ac:dyDescent="0.3">
      <c r="E5" s="10" t="s">
        <v>130</v>
      </c>
    </row>
    <row r="6" spans="1:10" s="8" customFormat="1" x14ac:dyDescent="0.3">
      <c r="D6" s="9" t="s">
        <v>319</v>
      </c>
      <c r="E6" s="10" t="s">
        <v>320</v>
      </c>
    </row>
    <row r="7" spans="1:10" s="8" customFormat="1" x14ac:dyDescent="0.3">
      <c r="E7" s="10" t="s">
        <v>146</v>
      </c>
    </row>
    <row r="8" spans="1:10" s="8" customFormat="1" x14ac:dyDescent="0.3">
      <c r="E8" s="10" t="s">
        <v>311</v>
      </c>
    </row>
    <row r="9" spans="1:10" s="8" customFormat="1" x14ac:dyDescent="0.3">
      <c r="D9" s="9" t="s">
        <v>318</v>
      </c>
      <c r="E9" s="10" t="s">
        <v>276</v>
      </c>
    </row>
    <row r="10" spans="1:10" s="8" customFormat="1" x14ac:dyDescent="0.3">
      <c r="E10" s="10" t="s">
        <v>342</v>
      </c>
    </row>
    <row r="11" spans="1:10" s="8" customFormat="1" ht="15" x14ac:dyDescent="0.25">
      <c r="D11" s="9" t="s">
        <v>277</v>
      </c>
    </row>
    <row r="12" spans="1:10" s="8" customFormat="1" x14ac:dyDescent="0.3">
      <c r="A12" s="9" t="s">
        <v>337</v>
      </c>
    </row>
    <row r="13" spans="1:10" s="8" customFormat="1" ht="15" x14ac:dyDescent="0.25">
      <c r="A13" s="9"/>
    </row>
    <row r="14" spans="1:10" ht="78.599999999999994" customHeight="1" x14ac:dyDescent="0.3">
      <c r="A14" s="24" t="s">
        <v>9</v>
      </c>
      <c r="B14" s="24" t="s">
        <v>147</v>
      </c>
      <c r="C14" s="24" t="s">
        <v>148</v>
      </c>
      <c r="D14" s="24" t="s">
        <v>149</v>
      </c>
      <c r="E14" s="24" t="s">
        <v>150</v>
      </c>
      <c r="F14" s="24" t="s">
        <v>151</v>
      </c>
      <c r="G14" s="24" t="s">
        <v>152</v>
      </c>
      <c r="H14" s="24" t="s">
        <v>153</v>
      </c>
      <c r="I14" s="24" t="s">
        <v>154</v>
      </c>
      <c r="J14" s="24" t="s">
        <v>155</v>
      </c>
    </row>
    <row r="15" spans="1:10" ht="15" x14ac:dyDescent="0.2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</row>
    <row r="16" spans="1:10" x14ac:dyDescent="0.3">
      <c r="A16" s="24">
        <v>1</v>
      </c>
      <c r="B16" s="50" t="s">
        <v>279</v>
      </c>
      <c r="C16" s="50" t="s">
        <v>279</v>
      </c>
      <c r="D16" s="24" t="s">
        <v>279</v>
      </c>
      <c r="E16" s="24" t="s">
        <v>279</v>
      </c>
      <c r="F16" s="24" t="s">
        <v>279</v>
      </c>
      <c r="G16" s="24" t="s">
        <v>279</v>
      </c>
      <c r="H16" s="24" t="s">
        <v>279</v>
      </c>
      <c r="I16" s="24" t="s">
        <v>279</v>
      </c>
      <c r="J16" s="24" t="s">
        <v>279</v>
      </c>
    </row>
    <row r="17" spans="1:10" x14ac:dyDescent="0.3">
      <c r="A17" s="24">
        <v>2</v>
      </c>
      <c r="B17" s="50"/>
      <c r="C17" s="50"/>
      <c r="D17" s="24" t="s">
        <v>279</v>
      </c>
      <c r="E17" s="24" t="s">
        <v>279</v>
      </c>
      <c r="F17" s="24" t="s">
        <v>279</v>
      </c>
      <c r="G17" s="24" t="s">
        <v>279</v>
      </c>
      <c r="H17" s="24" t="s">
        <v>279</v>
      </c>
      <c r="I17" s="24" t="s">
        <v>279</v>
      </c>
      <c r="J17" s="24" t="s">
        <v>279</v>
      </c>
    </row>
    <row r="18" spans="1:10" x14ac:dyDescent="0.3">
      <c r="A18" s="24">
        <v>3</v>
      </c>
      <c r="B18" s="50"/>
      <c r="C18" s="50" t="s">
        <v>279</v>
      </c>
      <c r="D18" s="24" t="s">
        <v>279</v>
      </c>
      <c r="E18" s="24" t="s">
        <v>279</v>
      </c>
      <c r="F18" s="24" t="s">
        <v>279</v>
      </c>
      <c r="G18" s="24" t="s">
        <v>279</v>
      </c>
      <c r="H18" s="24" t="s">
        <v>279</v>
      </c>
      <c r="I18" s="24" t="s">
        <v>279</v>
      </c>
      <c r="J18" s="24" t="s">
        <v>279</v>
      </c>
    </row>
    <row r="19" spans="1:10" x14ac:dyDescent="0.3">
      <c r="A19" s="24">
        <v>4</v>
      </c>
      <c r="B19" s="50"/>
      <c r="C19" s="50"/>
      <c r="D19" s="24" t="s">
        <v>279</v>
      </c>
      <c r="E19" s="24" t="s">
        <v>279</v>
      </c>
      <c r="F19" s="24" t="s">
        <v>279</v>
      </c>
      <c r="G19" s="24" t="s">
        <v>279</v>
      </c>
      <c r="H19" s="24" t="s">
        <v>279</v>
      </c>
      <c r="I19" s="24" t="s">
        <v>279</v>
      </c>
      <c r="J19" s="24" t="s">
        <v>279</v>
      </c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H28" sqref="H28"/>
    </sheetView>
  </sheetViews>
  <sheetFormatPr defaultRowHeight="14.4" x14ac:dyDescent="0.3"/>
  <cols>
    <col min="1" max="10" width="16.6640625" customWidth="1"/>
  </cols>
  <sheetData>
    <row r="1" spans="1:10" x14ac:dyDescent="0.3">
      <c r="J1" s="1" t="s">
        <v>144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140</v>
      </c>
    </row>
    <row r="5" spans="1:10" x14ac:dyDescent="0.3">
      <c r="E5" s="10" t="s">
        <v>130</v>
      </c>
    </row>
    <row r="6" spans="1:10" x14ac:dyDescent="0.3">
      <c r="E6" s="10" t="s">
        <v>145</v>
      </c>
    </row>
    <row r="7" spans="1:10" x14ac:dyDescent="0.3">
      <c r="E7" s="10" t="s">
        <v>146</v>
      </c>
    </row>
    <row r="8" spans="1:10" x14ac:dyDescent="0.3">
      <c r="E8" s="10" t="s">
        <v>311</v>
      </c>
    </row>
    <row r="9" spans="1:10" x14ac:dyDescent="0.3">
      <c r="E9" s="10" t="s">
        <v>276</v>
      </c>
    </row>
    <row r="10" spans="1:10" x14ac:dyDescent="0.3">
      <c r="E10" s="10" t="s">
        <v>341</v>
      </c>
    </row>
    <row r="11" spans="1:10" ht="15" x14ac:dyDescent="0.25">
      <c r="D11" s="9"/>
    </row>
    <row r="12" spans="1:10" x14ac:dyDescent="0.3">
      <c r="A12" s="9" t="s">
        <v>336</v>
      </c>
    </row>
    <row r="13" spans="1:10" ht="78.599999999999994" customHeight="1" x14ac:dyDescent="0.3">
      <c r="A13" s="24" t="s">
        <v>9</v>
      </c>
      <c r="B13" s="24" t="s">
        <v>156</v>
      </c>
      <c r="C13" s="24" t="s">
        <v>148</v>
      </c>
      <c r="D13" s="24" t="s">
        <v>157</v>
      </c>
      <c r="E13" s="24" t="s">
        <v>158</v>
      </c>
      <c r="F13" s="24" t="s">
        <v>159</v>
      </c>
      <c r="G13" s="24" t="s">
        <v>152</v>
      </c>
      <c r="H13" s="24" t="s">
        <v>153</v>
      </c>
      <c r="I13" s="24" t="s">
        <v>160</v>
      </c>
      <c r="J13" s="24" t="s">
        <v>161</v>
      </c>
    </row>
    <row r="14" spans="1:10" ht="15" x14ac:dyDescent="0.2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</row>
    <row r="15" spans="1:10" x14ac:dyDescent="0.3">
      <c r="A15" s="24" t="s">
        <v>278</v>
      </c>
      <c r="B15" s="50" t="s">
        <v>278</v>
      </c>
      <c r="C15" s="50" t="s">
        <v>278</v>
      </c>
      <c r="D15" s="24" t="s">
        <v>278</v>
      </c>
      <c r="E15" s="24" t="s">
        <v>278</v>
      </c>
      <c r="F15" s="24" t="s">
        <v>278</v>
      </c>
      <c r="G15" s="24" t="s">
        <v>278</v>
      </c>
      <c r="H15" s="24" t="s">
        <v>278</v>
      </c>
      <c r="I15" s="24" t="s">
        <v>278</v>
      </c>
      <c r="J15" s="24" t="s">
        <v>278</v>
      </c>
    </row>
    <row r="16" spans="1:10" x14ac:dyDescent="0.3">
      <c r="A16" s="24" t="s">
        <v>278</v>
      </c>
      <c r="B16" s="50"/>
      <c r="C16" s="50"/>
      <c r="D16" s="24" t="s">
        <v>278</v>
      </c>
      <c r="E16" s="24" t="s">
        <v>278</v>
      </c>
      <c r="F16" s="24" t="s">
        <v>278</v>
      </c>
      <c r="G16" s="24" t="s">
        <v>278</v>
      </c>
      <c r="H16" s="24" t="s">
        <v>278</v>
      </c>
      <c r="I16" s="24" t="s">
        <v>278</v>
      </c>
      <c r="J16" s="24" t="s">
        <v>278</v>
      </c>
    </row>
    <row r="17" spans="1:10" x14ac:dyDescent="0.3">
      <c r="A17" s="24" t="s">
        <v>278</v>
      </c>
      <c r="B17" s="50"/>
      <c r="C17" s="50" t="s">
        <v>278</v>
      </c>
      <c r="D17" s="24" t="s">
        <v>278</v>
      </c>
      <c r="E17" s="24" t="s">
        <v>278</v>
      </c>
      <c r="F17" s="24" t="s">
        <v>278</v>
      </c>
      <c r="G17" s="24" t="s">
        <v>278</v>
      </c>
      <c r="H17" s="24" t="s">
        <v>278</v>
      </c>
      <c r="I17" s="24" t="s">
        <v>278</v>
      </c>
      <c r="J17" s="24" t="s">
        <v>278</v>
      </c>
    </row>
    <row r="18" spans="1:10" x14ac:dyDescent="0.3">
      <c r="A18" s="24" t="s">
        <v>278</v>
      </c>
      <c r="B18" s="50"/>
      <c r="C18" s="50"/>
      <c r="D18" s="24" t="s">
        <v>278</v>
      </c>
      <c r="E18" s="24" t="s">
        <v>278</v>
      </c>
      <c r="F18" s="24" t="s">
        <v>278</v>
      </c>
      <c r="G18" s="24" t="s">
        <v>278</v>
      </c>
      <c r="H18" s="24" t="s">
        <v>278</v>
      </c>
      <c r="I18" s="24" t="s">
        <v>278</v>
      </c>
      <c r="J18" s="24" t="s">
        <v>278</v>
      </c>
    </row>
    <row r="19" spans="1:10" ht="15" x14ac:dyDescent="0.25">
      <c r="A19" s="2"/>
    </row>
  </sheetData>
  <mergeCells count="3">
    <mergeCell ref="B15:B18"/>
    <mergeCell ref="C15:C16"/>
    <mergeCell ref="C17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O16" sqref="O16"/>
    </sheetView>
  </sheetViews>
  <sheetFormatPr defaultRowHeight="14.4" x14ac:dyDescent="0.3"/>
  <cols>
    <col min="1" max="10" width="13.6640625" customWidth="1"/>
  </cols>
  <sheetData>
    <row r="1" spans="1:10" x14ac:dyDescent="0.3">
      <c r="J1" s="1" t="s">
        <v>144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128</v>
      </c>
    </row>
    <row r="5" spans="1:10" s="11" customFormat="1" x14ac:dyDescent="0.3">
      <c r="E5" s="10" t="s">
        <v>130</v>
      </c>
    </row>
    <row r="6" spans="1:10" s="11" customFormat="1" x14ac:dyDescent="0.3">
      <c r="E6" s="10" t="s">
        <v>145</v>
      </c>
    </row>
    <row r="7" spans="1:10" s="11" customFormat="1" x14ac:dyDescent="0.3">
      <c r="E7" s="10" t="s">
        <v>146</v>
      </c>
    </row>
    <row r="8" spans="1:10" s="11" customFormat="1" x14ac:dyDescent="0.3">
      <c r="E8" s="10" t="s">
        <v>312</v>
      </c>
    </row>
    <row r="9" spans="1:10" s="11" customFormat="1" x14ac:dyDescent="0.3">
      <c r="E9" s="10" t="s">
        <v>313</v>
      </c>
    </row>
    <row r="10" spans="1:10" s="11" customFormat="1" x14ac:dyDescent="0.3">
      <c r="E10" s="10" t="s">
        <v>340</v>
      </c>
    </row>
    <row r="11" spans="1:10" s="11" customFormat="1" ht="15" x14ac:dyDescent="0.25">
      <c r="D11" s="9"/>
    </row>
    <row r="12" spans="1:10" ht="21.6" customHeight="1" x14ac:dyDescent="0.3">
      <c r="A12" s="50" t="s">
        <v>162</v>
      </c>
      <c r="B12" s="50" t="s">
        <v>156</v>
      </c>
      <c r="C12" s="50" t="s">
        <v>163</v>
      </c>
      <c r="D12" s="50"/>
      <c r="E12" s="50"/>
      <c r="F12" s="50"/>
      <c r="G12" s="50"/>
      <c r="H12" s="50"/>
      <c r="I12" s="50"/>
      <c r="J12" s="50"/>
    </row>
    <row r="13" spans="1:10" ht="21.6" customHeight="1" x14ac:dyDescent="0.3">
      <c r="A13" s="50"/>
      <c r="B13" s="50"/>
      <c r="C13" s="50">
        <v>1</v>
      </c>
      <c r="D13" s="50"/>
      <c r="E13" s="50">
        <v>2</v>
      </c>
      <c r="F13" s="50"/>
      <c r="G13" s="50">
        <v>3</v>
      </c>
      <c r="H13" s="50"/>
      <c r="I13" s="50" t="s">
        <v>164</v>
      </c>
      <c r="J13" s="50"/>
    </row>
    <row r="14" spans="1:10" ht="21.6" customHeight="1" x14ac:dyDescent="0.3">
      <c r="A14" s="50"/>
      <c r="B14" s="50"/>
      <c r="C14" s="50" t="s">
        <v>165</v>
      </c>
      <c r="D14" s="50"/>
      <c r="E14" s="50" t="s">
        <v>166</v>
      </c>
      <c r="F14" s="50"/>
      <c r="G14" s="50" t="s">
        <v>167</v>
      </c>
      <c r="H14" s="50"/>
      <c r="I14" s="50" t="s">
        <v>164</v>
      </c>
      <c r="J14" s="50"/>
    </row>
    <row r="15" spans="1:10" ht="43.2" customHeight="1" x14ac:dyDescent="0.3">
      <c r="A15" s="50"/>
      <c r="B15" s="50"/>
      <c r="C15" s="24" t="s">
        <v>168</v>
      </c>
      <c r="D15" s="24" t="s">
        <v>169</v>
      </c>
      <c r="E15" s="24" t="s">
        <v>168</v>
      </c>
      <c r="F15" s="24" t="s">
        <v>169</v>
      </c>
      <c r="G15" s="24" t="s">
        <v>168</v>
      </c>
      <c r="H15" s="24" t="s">
        <v>169</v>
      </c>
      <c r="I15" s="24" t="s">
        <v>168</v>
      </c>
      <c r="J15" s="24" t="s">
        <v>169</v>
      </c>
    </row>
    <row r="16" spans="1:10" ht="21.6" customHeight="1" x14ac:dyDescent="0.3">
      <c r="A16" s="24">
        <v>1</v>
      </c>
      <c r="B16" s="24" t="s">
        <v>279</v>
      </c>
      <c r="C16" s="24" t="s">
        <v>279</v>
      </c>
      <c r="D16" s="24" t="s">
        <v>279</v>
      </c>
      <c r="E16" s="24" t="s">
        <v>279</v>
      </c>
      <c r="F16" s="24" t="s">
        <v>279</v>
      </c>
      <c r="G16" s="24" t="s">
        <v>279</v>
      </c>
      <c r="H16" s="24" t="s">
        <v>279</v>
      </c>
      <c r="I16" s="24" t="s">
        <v>279</v>
      </c>
      <c r="J16" s="24" t="s">
        <v>279</v>
      </c>
    </row>
    <row r="17" spans="1:10" ht="21.6" customHeight="1" x14ac:dyDescent="0.3">
      <c r="A17" s="24">
        <v>2</v>
      </c>
      <c r="B17" s="24" t="s">
        <v>279</v>
      </c>
      <c r="C17" s="24" t="s">
        <v>279</v>
      </c>
      <c r="D17" s="24" t="s">
        <v>279</v>
      </c>
      <c r="E17" s="24" t="s">
        <v>279</v>
      </c>
      <c r="F17" s="24" t="s">
        <v>279</v>
      </c>
      <c r="G17" s="24" t="s">
        <v>279</v>
      </c>
      <c r="H17" s="24" t="s">
        <v>279</v>
      </c>
      <c r="I17" s="24" t="s">
        <v>279</v>
      </c>
      <c r="J17" s="24" t="s">
        <v>279</v>
      </c>
    </row>
    <row r="18" spans="1:10" ht="21.6" customHeight="1" x14ac:dyDescent="0.3">
      <c r="A18" s="24">
        <v>3</v>
      </c>
      <c r="B18" s="24" t="s">
        <v>279</v>
      </c>
      <c r="C18" s="24" t="s">
        <v>279</v>
      </c>
      <c r="D18" s="24" t="s">
        <v>279</v>
      </c>
      <c r="E18" s="24" t="s">
        <v>279</v>
      </c>
      <c r="F18" s="24" t="s">
        <v>279</v>
      </c>
      <c r="G18" s="24" t="s">
        <v>279</v>
      </c>
      <c r="H18" s="24" t="s">
        <v>279</v>
      </c>
      <c r="I18" s="24" t="s">
        <v>279</v>
      </c>
      <c r="J18" s="24" t="s">
        <v>279</v>
      </c>
    </row>
    <row r="19" spans="1:10" ht="21.6" customHeight="1" x14ac:dyDescent="0.3">
      <c r="A19" s="24" t="s">
        <v>164</v>
      </c>
      <c r="B19" s="24" t="s">
        <v>279</v>
      </c>
      <c r="C19" s="24" t="s">
        <v>279</v>
      </c>
      <c r="D19" s="24" t="s">
        <v>279</v>
      </c>
      <c r="E19" s="24" t="s">
        <v>279</v>
      </c>
      <c r="F19" s="24" t="s">
        <v>279</v>
      </c>
      <c r="G19" s="24" t="s">
        <v>279</v>
      </c>
      <c r="H19" s="24" t="s">
        <v>279</v>
      </c>
      <c r="I19" s="24" t="s">
        <v>279</v>
      </c>
      <c r="J19" s="24" t="s">
        <v>279</v>
      </c>
    </row>
  </sheetData>
  <mergeCells count="11">
    <mergeCell ref="C14:D14"/>
    <mergeCell ref="E14:F14"/>
    <mergeCell ref="G14:H14"/>
    <mergeCell ref="I14:J14"/>
    <mergeCell ref="A12:A15"/>
    <mergeCell ref="B12:B15"/>
    <mergeCell ref="C12:J12"/>
    <mergeCell ref="C13:D13"/>
    <mergeCell ref="E13:F13"/>
    <mergeCell ref="G13:H13"/>
    <mergeCell ref="I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5:AD18"/>
  <sheetViews>
    <sheetView topLeftCell="A4" zoomScaleNormal="100" workbookViewId="0">
      <selection activeCell="P16" sqref="P16"/>
    </sheetView>
  </sheetViews>
  <sheetFormatPr defaultRowHeight="14.4" x14ac:dyDescent="0.3"/>
  <cols>
    <col min="1" max="1" width="29.5546875" customWidth="1"/>
    <col min="2" max="3" width="19.5546875" customWidth="1"/>
    <col min="4" max="4" width="11.109375" customWidth="1"/>
    <col min="5" max="5" width="9.88671875" customWidth="1"/>
    <col min="6" max="6" width="9.6640625" customWidth="1"/>
    <col min="7" max="7" width="9.5546875" customWidth="1"/>
    <col min="8" max="8" width="9" customWidth="1"/>
    <col min="9" max="15" width="7.88671875" customWidth="1"/>
    <col min="16" max="16" width="11.109375" customWidth="1"/>
    <col min="17" max="28" width="7.88671875" customWidth="1"/>
    <col min="29" max="29" width="11.5546875" customWidth="1"/>
    <col min="30" max="30" width="19.88671875" customWidth="1"/>
  </cols>
  <sheetData>
    <row r="5" spans="1:30" x14ac:dyDescent="0.3">
      <c r="A5" s="9"/>
      <c r="D5" s="10" t="s">
        <v>130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30" x14ac:dyDescent="0.3">
      <c r="A6" s="9"/>
      <c r="D6" s="10" t="s">
        <v>322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0" x14ac:dyDescent="0.3">
      <c r="A7" s="9"/>
      <c r="D7" s="10" t="s">
        <v>321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0" x14ac:dyDescent="0.3">
      <c r="A8" s="9"/>
      <c r="D8" s="10" t="s">
        <v>312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0" x14ac:dyDescent="0.3">
      <c r="A9" s="9"/>
      <c r="D9" s="10" t="s">
        <v>276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30" ht="15" x14ac:dyDescent="0.25">
      <c r="A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30" ht="15" x14ac:dyDescent="0.25">
      <c r="A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30" x14ac:dyDescent="0.3">
      <c r="A12" s="9" t="s">
        <v>344</v>
      </c>
    </row>
    <row r="13" spans="1:30" ht="64.2" customHeight="1" x14ac:dyDescent="0.3">
      <c r="A13" s="24" t="s">
        <v>170</v>
      </c>
      <c r="B13" s="24" t="s">
        <v>171</v>
      </c>
      <c r="C13" s="24" t="s">
        <v>172</v>
      </c>
      <c r="D13" s="50" t="s">
        <v>173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0" t="s">
        <v>304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24" t="s">
        <v>174</v>
      </c>
    </row>
    <row r="14" spans="1:30" ht="19.95" customHeight="1" x14ac:dyDescent="0.25">
      <c r="A14" s="24">
        <v>1</v>
      </c>
      <c r="B14" s="24">
        <v>2</v>
      </c>
      <c r="C14" s="24">
        <v>3</v>
      </c>
      <c r="D14" s="50">
        <v>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0">
        <v>5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18">
        <v>6</v>
      </c>
    </row>
    <row r="15" spans="1:30" ht="19.95" customHeight="1" x14ac:dyDescent="0.3">
      <c r="A15" s="24"/>
      <c r="B15" s="24"/>
      <c r="C15" s="24"/>
      <c r="D15" s="26" t="s">
        <v>292</v>
      </c>
      <c r="E15" s="26" t="s">
        <v>293</v>
      </c>
      <c r="F15" s="26" t="s">
        <v>294</v>
      </c>
      <c r="G15" s="26" t="s">
        <v>295</v>
      </c>
      <c r="H15" s="26" t="s">
        <v>296</v>
      </c>
      <c r="I15" s="26" t="s">
        <v>297</v>
      </c>
      <c r="J15" s="26" t="s">
        <v>298</v>
      </c>
      <c r="K15" s="26" t="s">
        <v>299</v>
      </c>
      <c r="L15" s="26" t="s">
        <v>300</v>
      </c>
      <c r="M15" s="26" t="s">
        <v>301</v>
      </c>
      <c r="N15" s="26" t="s">
        <v>302</v>
      </c>
      <c r="O15" s="26" t="s">
        <v>303</v>
      </c>
      <c r="P15" s="27" t="s">
        <v>345</v>
      </c>
      <c r="Q15" s="26" t="s">
        <v>292</v>
      </c>
      <c r="R15" s="26" t="s">
        <v>293</v>
      </c>
      <c r="S15" s="26" t="s">
        <v>294</v>
      </c>
      <c r="T15" s="26" t="s">
        <v>295</v>
      </c>
      <c r="U15" s="26" t="s">
        <v>296</v>
      </c>
      <c r="V15" s="26" t="s">
        <v>297</v>
      </c>
      <c r="W15" s="26" t="s">
        <v>298</v>
      </c>
      <c r="X15" s="26" t="s">
        <v>299</v>
      </c>
      <c r="Y15" s="26" t="s">
        <v>300</v>
      </c>
      <c r="Z15" s="26" t="s">
        <v>301</v>
      </c>
      <c r="AA15" s="26" t="s">
        <v>302</v>
      </c>
      <c r="AB15" s="26" t="s">
        <v>303</v>
      </c>
      <c r="AC15" s="27" t="s">
        <v>345</v>
      </c>
      <c r="AD15" s="18"/>
    </row>
    <row r="16" spans="1:30" s="31" customFormat="1" ht="42" customHeight="1" x14ac:dyDescent="0.3">
      <c r="A16" s="29" t="s">
        <v>283</v>
      </c>
      <c r="B16" s="15" t="s">
        <v>280</v>
      </c>
      <c r="C16" s="15" t="s">
        <v>281</v>
      </c>
      <c r="D16" s="15">
        <v>134.34</v>
      </c>
      <c r="E16" s="15">
        <v>126.7</v>
      </c>
      <c r="F16" s="15">
        <v>128.99</v>
      </c>
      <c r="G16" s="15">
        <v>113.18</v>
      </c>
      <c r="H16" s="15">
        <v>127.1</v>
      </c>
      <c r="I16" s="15">
        <v>124.91</v>
      </c>
      <c r="J16" s="15">
        <v>128.13</v>
      </c>
      <c r="K16" s="15">
        <v>122.09</v>
      </c>
      <c r="L16" s="15">
        <v>69.260000000000005</v>
      </c>
      <c r="M16" s="15">
        <v>113.3</v>
      </c>
      <c r="N16" s="15">
        <v>136.77000000000001</v>
      </c>
      <c r="O16" s="15">
        <v>141.65</v>
      </c>
      <c r="P16" s="15">
        <f>SUM(D16:O16)</f>
        <v>1466.42</v>
      </c>
      <c r="Q16" s="15">
        <v>134.34</v>
      </c>
      <c r="R16" s="15">
        <v>126.7</v>
      </c>
      <c r="S16" s="15">
        <v>128.99</v>
      </c>
      <c r="T16" s="15">
        <v>113.18</v>
      </c>
      <c r="U16" s="15">
        <v>127.1</v>
      </c>
      <c r="V16" s="15">
        <v>124.91</v>
      </c>
      <c r="W16" s="15"/>
      <c r="X16" s="15"/>
      <c r="Y16" s="15"/>
      <c r="Z16" s="15"/>
      <c r="AA16" s="15"/>
      <c r="AB16" s="15"/>
      <c r="AC16" s="15">
        <f>SUM(Q16:AB16)</f>
        <v>755.22</v>
      </c>
      <c r="AD16" s="30" t="s">
        <v>274</v>
      </c>
    </row>
    <row r="17" spans="1:1" ht="15" x14ac:dyDescent="0.25">
      <c r="A17" s="2"/>
    </row>
    <row r="18" spans="1:1" ht="15" x14ac:dyDescent="0.25">
      <c r="A18" s="2"/>
    </row>
  </sheetData>
  <mergeCells count="4">
    <mergeCell ref="D13:P13"/>
    <mergeCell ref="D14:P14"/>
    <mergeCell ref="Q13:AC13"/>
    <mergeCell ref="Q14:AC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16">
      <formula1>900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Иванов Иван Иванович</cp:lastModifiedBy>
  <cp:lastPrinted>2021-03-10T14:05:55Z</cp:lastPrinted>
  <dcterms:created xsi:type="dcterms:W3CDTF">2019-04-23T12:56:01Z</dcterms:created>
  <dcterms:modified xsi:type="dcterms:W3CDTF">2021-03-11T09:49:58Z</dcterms:modified>
</cp:coreProperties>
</file>