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6608" windowHeight="9252"/>
  </bookViews>
  <sheets>
    <sheet name="Лист1" sheetId="1" r:id="rId1"/>
    <sheet name="ХХХ" sheetId="5" state="hidden" r:id="rId2"/>
    <sheet name="Лист2" sheetId="4" r:id="rId3"/>
  </sheets>
  <calcPr calcId="145621"/>
</workbook>
</file>

<file path=xl/calcChain.xml><?xml version="1.0" encoding="utf-8"?>
<calcChain xmlns="http://schemas.openxmlformats.org/spreadsheetml/2006/main">
  <c r="D67" i="5" l="1"/>
  <c r="D88" i="5"/>
  <c r="D100" i="5" l="1"/>
  <c r="D97" i="5"/>
  <c r="D96" i="5"/>
  <c r="D93" i="5" s="1"/>
  <c r="D95" i="5"/>
  <c r="D86" i="5"/>
  <c r="D83" i="5" s="1"/>
  <c r="D84" i="5"/>
  <c r="D74" i="5"/>
  <c r="D68" i="5"/>
  <c r="D66" i="5" s="1"/>
  <c r="D63" i="5"/>
  <c r="D62" i="5"/>
  <c r="D58" i="5" s="1"/>
  <c r="D57" i="5"/>
  <c r="D56" i="5"/>
  <c r="D65" i="5" l="1"/>
  <c r="D55" i="5" s="1"/>
</calcChain>
</file>

<file path=xl/sharedStrings.xml><?xml version="1.0" encoding="utf-8"?>
<sst xmlns="http://schemas.openxmlformats.org/spreadsheetml/2006/main" count="528" uniqueCount="228">
  <si>
    <t>№ п.п.</t>
  </si>
  <si>
    <t>Показатели</t>
  </si>
  <si>
    <t>2</t>
  </si>
  <si>
    <t>Средний ТАРИФ</t>
  </si>
  <si>
    <t>2.1</t>
  </si>
  <si>
    <t>тариф для 1-й группы</t>
  </si>
  <si>
    <t>2.2</t>
  </si>
  <si>
    <t>тариф для 2-й группы (постоянные)</t>
  </si>
  <si>
    <t>2.3</t>
  </si>
  <si>
    <t>тариф для 3-й группы (постоянные)</t>
  </si>
  <si>
    <t>2.3.2</t>
  </si>
  <si>
    <t xml:space="preserve">      перешедшие из 2-ой</t>
  </si>
  <si>
    <t>2.4</t>
  </si>
  <si>
    <t>тариф для 4-й группы (постоянные)</t>
  </si>
  <si>
    <t>2.4.2</t>
  </si>
  <si>
    <t>2.4.3</t>
  </si>
  <si>
    <t xml:space="preserve">      перешедшие из 3-ей</t>
  </si>
  <si>
    <t>2.5</t>
  </si>
  <si>
    <t>тариф для 5-й группы (постоянные)</t>
  </si>
  <si>
    <t>2.5.2</t>
  </si>
  <si>
    <t>2.5.3</t>
  </si>
  <si>
    <t>2.6</t>
  </si>
  <si>
    <t>тариф для 6-й группы (постоянные)</t>
  </si>
  <si>
    <t>2.6.2</t>
  </si>
  <si>
    <t>2.6.3</t>
  </si>
  <si>
    <t>2.7</t>
  </si>
  <si>
    <t>тариф для 7-й группы (постоянные)</t>
  </si>
  <si>
    <t>2.7.2</t>
  </si>
  <si>
    <t>2.7.3</t>
  </si>
  <si>
    <t>2.8</t>
  </si>
  <si>
    <t>тариф для 8-й  группы (население)</t>
  </si>
  <si>
    <t>2.8.1.</t>
  </si>
  <si>
    <t xml:space="preserve">с 1 января </t>
  </si>
  <si>
    <t>2.8.2.</t>
  </si>
  <si>
    <t>с 1 апреля</t>
  </si>
  <si>
    <t>2.9</t>
  </si>
  <si>
    <t>тариф по транзиту</t>
  </si>
  <si>
    <t>Объемы</t>
  </si>
  <si>
    <t>4</t>
  </si>
  <si>
    <t>Объем транспортировки газа всего, млн. м3, в том числе:</t>
  </si>
  <si>
    <t>4.1</t>
  </si>
  <si>
    <t>Объем транспортировки газа конечным потребителям, млн. м3, в том числе:</t>
  </si>
  <si>
    <t>4.1.1</t>
  </si>
  <si>
    <t>1-я группа, млн. м3</t>
  </si>
  <si>
    <t>4.1.2</t>
  </si>
  <si>
    <t>2-я группа, млн. м3</t>
  </si>
  <si>
    <t>4.1.3</t>
  </si>
  <si>
    <t>3-я группа, млн. м3</t>
  </si>
  <si>
    <t>4.1.3.2</t>
  </si>
  <si>
    <t>4.1.4</t>
  </si>
  <si>
    <t>4-я группа, млн. м3</t>
  </si>
  <si>
    <t>4.1.4.2</t>
  </si>
  <si>
    <t>4.1.4.3</t>
  </si>
  <si>
    <t>4.1.5</t>
  </si>
  <si>
    <t>5-я группа, млн. м3</t>
  </si>
  <si>
    <t>4.1.5.2</t>
  </si>
  <si>
    <t>4.1.5.3</t>
  </si>
  <si>
    <t>4.1.6</t>
  </si>
  <si>
    <t>6-я группа, млн. м3</t>
  </si>
  <si>
    <t>4.1.6.2</t>
  </si>
  <si>
    <t>4.1.6.3</t>
  </si>
  <si>
    <t>4.1.7</t>
  </si>
  <si>
    <t>7-я группа, млн. м3</t>
  </si>
  <si>
    <t>4.1.7.2</t>
  </si>
  <si>
    <t>4.1.7.3</t>
  </si>
  <si>
    <t>4.1.8</t>
  </si>
  <si>
    <t>8-я группа (население), млн. м3; в том числе:</t>
  </si>
  <si>
    <t>4.1.8.0</t>
  </si>
  <si>
    <t>котельные всех типов производства тепловой энергии для удовлетворения бытовых нужд жильцов многоквартирных домов, находящиеся в общей долевой собственности собственников помещений в указанных многоквартирных домах, млн. м3</t>
  </si>
  <si>
    <t>4.1.8.1</t>
  </si>
  <si>
    <t xml:space="preserve">объём 1 квартал </t>
  </si>
  <si>
    <t>4.1.8.2</t>
  </si>
  <si>
    <t>объём  2-4 квартал</t>
  </si>
  <si>
    <t>4.2</t>
  </si>
  <si>
    <t>Объем транспортируемого в транзитном потоке газа, млн. м3</t>
  </si>
  <si>
    <t>Прямые расходы</t>
  </si>
  <si>
    <t>5.</t>
  </si>
  <si>
    <t>Расходы на транспортировку газа по данным бухгалтерского учета всего, тыс. руб., в том числе:</t>
  </si>
  <si>
    <t>5.1.</t>
  </si>
  <si>
    <t>Фонд оплаты труда</t>
  </si>
  <si>
    <t>5.2.</t>
  </si>
  <si>
    <t>Страховые взносы во внебюджетные фонды</t>
  </si>
  <si>
    <t>5.3.</t>
  </si>
  <si>
    <t>Материальные затраты, в том числе:</t>
  </si>
  <si>
    <t>5.3.1.</t>
  </si>
  <si>
    <t>Материалы</t>
  </si>
  <si>
    <t>5.3.2.</t>
  </si>
  <si>
    <t>Газ на собственные и технологические нужды</t>
  </si>
  <si>
    <t>5.3.3.</t>
  </si>
  <si>
    <t>Технологические (эксплуатационные) потери газа</t>
  </si>
  <si>
    <t>5.3.4.</t>
  </si>
  <si>
    <t>Прочие</t>
  </si>
  <si>
    <t>5.4.</t>
  </si>
  <si>
    <t>Амортизация основных средств, в том числе:</t>
  </si>
  <si>
    <t>5.4.1.</t>
  </si>
  <si>
    <t>амортизация на величину изменения стоимости основных средств после переоценки</t>
  </si>
  <si>
    <t>5.5.</t>
  </si>
  <si>
    <t>Прочие затраты, в том числе:</t>
  </si>
  <si>
    <t>5.5.1.</t>
  </si>
  <si>
    <t>Аренда (лизинг), в том числе:</t>
  </si>
  <si>
    <t>5.5.1.1.</t>
  </si>
  <si>
    <t>аренда (лизинг) здания, транспорта</t>
  </si>
  <si>
    <t>5.5.1.2.</t>
  </si>
  <si>
    <t xml:space="preserve">аренда (лизинг) газопроводов, в том числе: </t>
  </si>
  <si>
    <t>5.5.1.2.1.</t>
  </si>
  <si>
    <t>аренда газопроводов Газпромрегионгаз</t>
  </si>
  <si>
    <t>5.5.1.2.2.</t>
  </si>
  <si>
    <t>аренда (лизинг) газопроводов, находящихся в собственности субъектов РФ и муниципальных образований</t>
  </si>
  <si>
    <t>5.5.1.2.3.</t>
  </si>
  <si>
    <t>аренда (лизинг) прочих газопроводов</t>
  </si>
  <si>
    <t>5.5.1.3</t>
  </si>
  <si>
    <t>аренда (лизинг) прочего имущества, в том числе:</t>
  </si>
  <si>
    <t>5.5.1.3.1.</t>
  </si>
  <si>
    <t>аренда земли</t>
  </si>
  <si>
    <t>5.5.2.</t>
  </si>
  <si>
    <t>Страховые платежи, в том числе:</t>
  </si>
  <si>
    <t>5.5.2.1.</t>
  </si>
  <si>
    <t>добровольное медицинское страхование</t>
  </si>
  <si>
    <t>5.5.2.2.</t>
  </si>
  <si>
    <t>страхование опасных производственных объектов (ответственность перед третьими лицами)</t>
  </si>
  <si>
    <t>5.5.2.3.</t>
  </si>
  <si>
    <t>страхование машин и оборудования</t>
  </si>
  <si>
    <t>5.5.3.</t>
  </si>
  <si>
    <t>Налоги, в том числе :</t>
  </si>
  <si>
    <t>5.5.3.1.</t>
  </si>
  <si>
    <t>налог на имущество</t>
  </si>
  <si>
    <t>5.5.3.2.</t>
  </si>
  <si>
    <t>налог на загрязнение окружающей среды</t>
  </si>
  <si>
    <t>5.5.3.3.</t>
  </si>
  <si>
    <t>единый транспортный налог</t>
  </si>
  <si>
    <t>5.5.3.4.</t>
  </si>
  <si>
    <t>налог на землю</t>
  </si>
  <si>
    <t>5.5.4.</t>
  </si>
  <si>
    <t>Услуги сторонних организаций, в том числе:</t>
  </si>
  <si>
    <t>5.5.4.1.</t>
  </si>
  <si>
    <t>услуги средств связи</t>
  </si>
  <si>
    <t>5.5.4.2.</t>
  </si>
  <si>
    <t>оплата вневедомственной охраны</t>
  </si>
  <si>
    <t>5.5.4.3.</t>
  </si>
  <si>
    <t>информационно - вычислительные услуги</t>
  </si>
  <si>
    <t>5.5.4.4.</t>
  </si>
  <si>
    <t>аудиторские услуги</t>
  </si>
  <si>
    <t>5.5.4.5.</t>
  </si>
  <si>
    <t>прочие, в том числе:</t>
  </si>
  <si>
    <t>5.5.4.5.1</t>
  </si>
  <si>
    <t>услуги по техническому обслуживанию газораспределительных сетей</t>
  </si>
  <si>
    <t>5.5.4.5.2</t>
  </si>
  <si>
    <t>услуги по диагностированию ГРП, ШРП, подземных газопроводов и обследованию дюкеров</t>
  </si>
  <si>
    <t>5.5.4.5.3</t>
  </si>
  <si>
    <t>услуги по регистрации объектов газораспределения</t>
  </si>
  <si>
    <t>5.5.5.</t>
  </si>
  <si>
    <t>Капитальный ремонт</t>
  </si>
  <si>
    <t>5.5.6.</t>
  </si>
  <si>
    <t>Другие затраты, в том числе:</t>
  </si>
  <si>
    <t>5.5.6.1.</t>
  </si>
  <si>
    <t>представительские расходы</t>
  </si>
  <si>
    <t>5.5.6.2.</t>
  </si>
  <si>
    <t>командировочные расходы</t>
  </si>
  <si>
    <t>5.5.6.3.</t>
  </si>
  <si>
    <t>охрана труда, подготовка кадров</t>
  </si>
  <si>
    <t>5.5.6.4.</t>
  </si>
  <si>
    <t>канцелярские и почтово-телеграфные расходы</t>
  </si>
  <si>
    <t>5.5.6.5.</t>
  </si>
  <si>
    <t>НИОКР</t>
  </si>
  <si>
    <t>5.5.6.6.</t>
  </si>
  <si>
    <t>затраты по оплате услуг по транспортировке транзитных потоков газа</t>
  </si>
  <si>
    <t>5.5.6.7.</t>
  </si>
  <si>
    <t>Прочие, в том числе:</t>
  </si>
  <si>
    <t>5.5.6.7.1.</t>
  </si>
  <si>
    <t>услуги по диагностированию ГРП, ШРП, подземных газопроводов и обследованию дюкеров, выполняемых хозспособом</t>
  </si>
  <si>
    <t>Прочие доходы и расходы</t>
  </si>
  <si>
    <t>6.</t>
  </si>
  <si>
    <t>Прочие доходы</t>
  </si>
  <si>
    <t>6.1.</t>
  </si>
  <si>
    <t>Штрафы, пени, неустойки</t>
  </si>
  <si>
    <t>6.2.</t>
  </si>
  <si>
    <t>Реализация основных средств</t>
  </si>
  <si>
    <t>6.3.</t>
  </si>
  <si>
    <t>7.</t>
  </si>
  <si>
    <t>Прочие расходы</t>
  </si>
  <si>
    <t>7.1.</t>
  </si>
  <si>
    <t>Услуги банков</t>
  </si>
  <si>
    <t>7.2.</t>
  </si>
  <si>
    <t>Проценты по краткосрочным кредитам</t>
  </si>
  <si>
    <t>7.3.</t>
  </si>
  <si>
    <t>Соцразвитие и выплаты социального характера</t>
  </si>
  <si>
    <t>7.4.</t>
  </si>
  <si>
    <t>Резерв по сомнительным долгам</t>
  </si>
  <si>
    <t>7.5.</t>
  </si>
  <si>
    <t>Дебиторская задолженность, по которой истек срок исковой давности</t>
  </si>
  <si>
    <t>7.6.</t>
  </si>
  <si>
    <t>Расходы из прибыли</t>
  </si>
  <si>
    <t>8.</t>
  </si>
  <si>
    <t>Потребность в прибыли до налогообложения</t>
  </si>
  <si>
    <t>8.1.</t>
  </si>
  <si>
    <t>Расходы из чистой прибыли</t>
  </si>
  <si>
    <t>8.1.1.</t>
  </si>
  <si>
    <t>Выплата дивидендов</t>
  </si>
  <si>
    <t>8.1.2.</t>
  </si>
  <si>
    <t>Обслуживание привлеченного на долгосрочной основе капитала</t>
  </si>
  <si>
    <t>8.1.3.</t>
  </si>
  <si>
    <t>Потребность в капвложениях (за минусом амортизации и заемных средств)</t>
  </si>
  <si>
    <t>8.1.4.</t>
  </si>
  <si>
    <t>Средства на создание резервного фонда</t>
  </si>
  <si>
    <t>8.1.5.</t>
  </si>
  <si>
    <t>Средства, направляемые на покрытие убытков прошлых лет, полученных по регулируемому виду деятельности</t>
  </si>
  <si>
    <t>8.2.</t>
  </si>
  <si>
    <t>Налог на прибыль</t>
  </si>
  <si>
    <t>8.2.0.</t>
  </si>
  <si>
    <t>Ставка налога на прибыль</t>
  </si>
  <si>
    <t>Информация для расчета налога на прибыль</t>
  </si>
  <si>
    <t>8.2.1.</t>
  </si>
  <si>
    <t>Расходы   по данным бухгалтерского учета</t>
  </si>
  <si>
    <t>8.2.2.</t>
  </si>
  <si>
    <t>Расходы в целях налогообложения</t>
  </si>
  <si>
    <t>8.2.3.</t>
  </si>
  <si>
    <t>Сальдо прочих доходов и  расходов по данным бухгалтерского учета</t>
  </si>
  <si>
    <t>8.2.4.</t>
  </si>
  <si>
    <t>Сальдо прочих доходов и расходов с корректировкой в целях налогообложения</t>
  </si>
  <si>
    <t>Всего расходов</t>
  </si>
  <si>
    <t>9.</t>
  </si>
  <si>
    <t>Общая сумма расходов</t>
  </si>
  <si>
    <t>10.</t>
  </si>
  <si>
    <t>Выручка по транспортировке газа по данным бухгалтерского баланса (без учета спецнадбавки)</t>
  </si>
  <si>
    <t>11.</t>
  </si>
  <si>
    <t>Выручка от применения спецнадбавки по данным бухгалтерского баланса</t>
  </si>
  <si>
    <t>ООО "БЭЛФ-ГАЗ" Краснодарский край</t>
  </si>
  <si>
    <t>факт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</si>
</sst>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1" formatCode="_-* #,##0_р_._-;\-* #,##0_р_._-;_-* &quot;-&quot;_р_._-;_-@_-"/>
    <numFmt numFmtId="43" formatCode="_-* #,##0.00_р_._-;\-* #,##0.00_р_._-;_-* &quot;-&quot;??_р_._-;_-@_-"/>
    <numFmt numFmtId="164" formatCode="&quot;$&quot;#,##0_);[Red]\(&quot;$&quot;#,##0\)"/>
    <numFmt numFmtId="165" formatCode="General_)"/>
    <numFmt numFmtId="166" formatCode="#,##0.000"/>
    <numFmt numFmtId="167" formatCode="0.0"/>
    <numFmt numFmtId="168" formatCode="_-* #,##0_-;\-* #,##0_-;_-* &quot;-&quot;_-;_-@_-"/>
    <numFmt numFmtId="169" formatCode="_-* #,##0.00_-;\-* #,##0.00_-;_-* &quot;-&quot;??_-;_-@_-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0.000"/>
  </numFmts>
  <fonts count="5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0"/>
      <name val="NTHarmonica"/>
    </font>
    <font>
      <sz val="8"/>
      <name val="Tahoma"/>
      <family val="2"/>
      <charset val="204"/>
    </font>
    <font>
      <sz val="9"/>
      <color indexed="9"/>
      <name val="Tahoma"/>
      <family val="2"/>
      <charset val="204"/>
    </font>
    <font>
      <b/>
      <sz val="8"/>
      <name val="Tahoma"/>
      <family val="2"/>
      <charset val="204"/>
    </font>
    <font>
      <b/>
      <sz val="10"/>
      <name val="Franklin Gothic Medium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9"/>
      <color rgb="FFFF0000"/>
      <name val="Tahoma"/>
      <family val="2"/>
      <charset val="204"/>
    </font>
    <font>
      <sz val="9"/>
      <color theme="3"/>
      <name val="Tahoma"/>
      <family val="2"/>
      <charset val="204"/>
    </font>
    <font>
      <sz val="1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60">
    <xf numFmtId="0" fontId="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4" fillId="0" borderId="1">
      <protection locked="0"/>
    </xf>
    <xf numFmtId="173" fontId="24" fillId="0" borderId="0">
      <protection locked="0"/>
    </xf>
    <xf numFmtId="174" fontId="24" fillId="0" borderId="0">
      <protection locked="0"/>
    </xf>
    <xf numFmtId="173" fontId="24" fillId="0" borderId="0">
      <protection locked="0"/>
    </xf>
    <xf numFmtId="174" fontId="24" fillId="0" borderId="0">
      <protection locked="0"/>
    </xf>
    <xf numFmtId="175" fontId="24" fillId="0" borderId="0">
      <protection locked="0"/>
    </xf>
    <xf numFmtId="172" fontId="25" fillId="0" borderId="0">
      <protection locked="0"/>
    </xf>
    <xf numFmtId="172" fontId="25" fillId="0" borderId="0">
      <protection locked="0"/>
    </xf>
    <xf numFmtId="172" fontId="24" fillId="0" borderId="1">
      <protection locked="0"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2" applyNumberFormat="0" applyAlignment="0" applyProtection="0"/>
    <xf numFmtId="0" fontId="30" fillId="21" borderId="3" applyNumberFormat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167" fontId="33" fillId="0" borderId="0" applyFill="0" applyBorder="0" applyAlignment="0" applyProtection="0"/>
    <xf numFmtId="167" fontId="34" fillId="0" borderId="0" applyFill="0" applyBorder="0" applyAlignment="0" applyProtection="0"/>
    <xf numFmtId="167" fontId="35" fillId="0" borderId="0" applyFill="0" applyBorder="0" applyAlignment="0" applyProtection="0"/>
    <xf numFmtId="167" fontId="36" fillId="0" borderId="0" applyFill="0" applyBorder="0" applyAlignment="0" applyProtection="0"/>
    <xf numFmtId="167" fontId="37" fillId="0" borderId="0" applyFill="0" applyBorder="0" applyAlignment="0" applyProtection="0"/>
    <xf numFmtId="167" fontId="38" fillId="0" borderId="0" applyFill="0" applyBorder="0" applyAlignment="0" applyProtection="0"/>
    <xf numFmtId="167" fontId="39" fillId="0" borderId="0" applyFill="0" applyBorder="0" applyAlignment="0" applyProtection="0"/>
    <xf numFmtId="0" fontId="40" fillId="4" borderId="0" applyNumberFormat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Alignment="0" applyProtection="0"/>
    <xf numFmtId="0" fontId="45" fillId="0" borderId="7" applyNumberFormat="0" applyFill="0" applyAlignment="0" applyProtection="0"/>
    <xf numFmtId="0" fontId="46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0" borderId="0"/>
    <xf numFmtId="0" fontId="47" fillId="0" borderId="0"/>
    <xf numFmtId="0" fontId="8" fillId="0" borderId="0"/>
    <xf numFmtId="0" fontId="6" fillId="0" borderId="0"/>
    <xf numFmtId="0" fontId="3" fillId="23" borderId="8" applyNumberFormat="0" applyFont="0" applyAlignment="0" applyProtection="0"/>
    <xf numFmtId="0" fontId="48" fillId="20" borderId="9" applyNumberFormat="0" applyAlignment="0" applyProtection="0"/>
    <xf numFmtId="0" fontId="9" fillId="0" borderId="0" applyNumberFormat="0">
      <alignment horizontal="left"/>
    </xf>
    <xf numFmtId="0" fontId="6" fillId="0" borderId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165" fontId="10" fillId="0" borderId="11">
      <protection locked="0"/>
    </xf>
    <xf numFmtId="0" fontId="44" fillId="7" borderId="2" applyNumberFormat="0" applyAlignment="0" applyProtection="0"/>
    <xf numFmtId="0" fontId="48" fillId="20" borderId="9" applyNumberFormat="0" applyAlignment="0" applyProtection="0"/>
    <xf numFmtId="0" fontId="29" fillId="20" borderId="2" applyNumberFormat="0" applyAlignment="0" applyProtection="0"/>
    <xf numFmtId="0" fontId="15" fillId="0" borderId="0" applyNumberFormat="0" applyFill="0" applyBorder="0" applyAlignment="0" applyProtection="0"/>
    <xf numFmtId="0" fontId="4" fillId="0" borderId="0" applyBorder="0">
      <alignment horizontal="center" vertical="center" wrapText="1"/>
    </xf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12" applyBorder="0">
      <alignment horizontal="center" vertical="center" wrapText="1"/>
    </xf>
    <xf numFmtId="165" fontId="11" fillId="24" borderId="11"/>
    <xf numFmtId="4" fontId="3" fillId="25" borderId="13" applyBorder="0">
      <alignment horizontal="right"/>
    </xf>
    <xf numFmtId="4" fontId="3" fillId="25" borderId="13" applyFill="0" applyBorder="0">
      <alignment horizontal="right"/>
    </xf>
    <xf numFmtId="0" fontId="50" fillId="0" borderId="10" applyNumberFormat="0" applyFill="0" applyAlignment="0" applyProtection="0"/>
    <xf numFmtId="0" fontId="15" fillId="0" borderId="1" applyNumberFormat="0" applyFill="0" applyAlignment="0" applyProtection="0"/>
    <xf numFmtId="0" fontId="30" fillId="21" borderId="3" applyNumberFormat="0" applyAlignment="0" applyProtection="0"/>
    <xf numFmtId="0" fontId="12" fillId="26" borderId="0" applyFill="0">
      <alignment wrapText="1"/>
    </xf>
    <xf numFmtId="0" fontId="15" fillId="26" borderId="0" applyFill="0">
      <alignment wrapText="1"/>
    </xf>
    <xf numFmtId="0" fontId="15" fillId="26" borderId="0" applyFill="0">
      <alignment wrapText="1"/>
    </xf>
    <xf numFmtId="0" fontId="15" fillId="26" borderId="0" applyFill="0">
      <alignment wrapText="1"/>
    </xf>
    <xf numFmtId="0" fontId="15" fillId="26" borderId="0" applyFill="0">
      <alignment wrapText="1"/>
    </xf>
    <xf numFmtId="0" fontId="12" fillId="26" borderId="0" applyFill="0">
      <alignment wrapText="1"/>
    </xf>
    <xf numFmtId="0" fontId="13" fillId="0" borderId="0">
      <alignment horizontal="center" vertical="top" wrapText="1"/>
    </xf>
    <xf numFmtId="0" fontId="14" fillId="0" borderId="0">
      <alignment horizontal="centerContinuous" vertical="center" wrapText="1"/>
    </xf>
    <xf numFmtId="166" fontId="21" fillId="26" borderId="13">
      <alignment wrapText="1"/>
    </xf>
    <xf numFmtId="0" fontId="49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6" fillId="0" borderId="0"/>
    <xf numFmtId="0" fontId="1" fillId="0" borderId="0"/>
    <xf numFmtId="49" fontId="3" fillId="0" borderId="0" applyFill="0" applyBorder="0">
      <alignment vertical="top"/>
    </xf>
    <xf numFmtId="0" fontId="28" fillId="3" borderId="0" applyNumberFormat="0" applyBorder="0" applyAlignment="0" applyProtection="0"/>
    <xf numFmtId="167" fontId="53" fillId="25" borderId="14" applyNumberFormat="0" applyBorder="0" applyAlignment="0">
      <alignment vertical="center"/>
      <protection locked="0"/>
    </xf>
    <xf numFmtId="0" fontId="32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7" applyNumberFormat="0" applyFill="0" applyAlignment="0" applyProtection="0"/>
    <xf numFmtId="0" fontId="6" fillId="0" borderId="0"/>
    <xf numFmtId="167" fontId="15" fillId="0" borderId="0" applyFill="0" applyBorder="0" applyAlignment="0" applyProtection="0"/>
    <xf numFmtId="0" fontId="51" fillId="0" borderId="0" applyNumberFormat="0" applyFill="0" applyBorder="0" applyAlignment="0" applyProtection="0"/>
    <xf numFmtId="49" fontId="15" fillId="0" borderId="0">
      <alignment horizontal="center"/>
    </xf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2" fontId="15" fillId="0" borderId="0" applyFill="0" applyBorder="0" applyAlignment="0" applyProtection="0"/>
    <xf numFmtId="43" fontId="26" fillId="0" borderId="0" applyFont="0" applyFill="0" applyBorder="0" applyAlignment="0" applyProtection="0"/>
    <xf numFmtId="4" fontId="3" fillId="26" borderId="0" applyBorder="0">
      <alignment horizontal="right"/>
    </xf>
    <xf numFmtId="4" fontId="3" fillId="27" borderId="15" applyBorder="0">
      <alignment horizontal="right"/>
    </xf>
    <xf numFmtId="4" fontId="3" fillId="26" borderId="13" applyFont="0" applyBorder="0">
      <alignment horizontal="right"/>
    </xf>
    <xf numFmtId="0" fontId="40" fillId="4" borderId="0" applyNumberFormat="0" applyBorder="0" applyAlignment="0" applyProtection="0"/>
    <xf numFmtId="176" fontId="24" fillId="0" borderId="0">
      <protection locked="0"/>
    </xf>
  </cellStyleXfs>
  <cellXfs count="102">
    <xf numFmtId="0" fontId="0" fillId="0" borderId="0" xfId="0"/>
    <xf numFmtId="49" fontId="3" fillId="28" borderId="16" xfId="136" quotePrefix="1" applyNumberFormat="1" applyFont="1" applyFill="1" applyBorder="1" applyProtection="1">
      <alignment vertical="top"/>
    </xf>
    <xf numFmtId="49" fontId="3" fillId="28" borderId="22" xfId="136" quotePrefix="1" applyFill="1" applyBorder="1" applyAlignment="1" applyProtection="1">
      <alignment vertical="top" wrapText="1"/>
    </xf>
    <xf numFmtId="49" fontId="3" fillId="29" borderId="22" xfId="136" quotePrefix="1" applyFill="1" applyBorder="1" applyAlignment="1" applyProtection="1">
      <alignment vertical="top" wrapText="1"/>
    </xf>
    <xf numFmtId="49" fontId="3" fillId="30" borderId="22" xfId="136" quotePrefix="1" applyFill="1" applyBorder="1" applyAlignment="1" applyProtection="1">
      <alignment vertical="top" wrapText="1"/>
    </xf>
    <xf numFmtId="49" fontId="3" fillId="30" borderId="19" xfId="136" applyFont="1" applyFill="1" applyBorder="1" applyAlignment="1" applyProtection="1">
      <alignment vertical="top" wrapText="1"/>
    </xf>
    <xf numFmtId="49" fontId="3" fillId="30" borderId="23" xfId="136" applyFont="1" applyFill="1" applyBorder="1" applyAlignment="1" applyProtection="1">
      <alignment vertical="top" wrapText="1"/>
    </xf>
    <xf numFmtId="49" fontId="3" fillId="30" borderId="20" xfId="136" applyFont="1" applyFill="1" applyBorder="1" applyAlignment="1" applyProtection="1">
      <alignment vertical="top" wrapText="1"/>
    </xf>
    <xf numFmtId="49" fontId="3" fillId="29" borderId="16" xfId="136" quotePrefix="1" applyFill="1" applyBorder="1" applyAlignment="1" applyProtection="1">
      <alignment vertical="top" wrapText="1"/>
    </xf>
    <xf numFmtId="4" fontId="3" fillId="25" borderId="22" xfId="119" applyNumberFormat="1" applyFont="1" applyFill="1" applyBorder="1" applyAlignment="1" applyProtection="1">
      <alignment horizontal="right"/>
      <protection locked="0"/>
    </xf>
    <xf numFmtId="49" fontId="3" fillId="28" borderId="15" xfId="136" applyNumberFormat="1" applyFont="1" applyFill="1" applyBorder="1" applyProtection="1">
      <alignment vertical="top"/>
    </xf>
    <xf numFmtId="4" fontId="3" fillId="25" borderId="28" xfId="119" applyNumberFormat="1" applyFont="1" applyFill="1" applyBorder="1" applyAlignment="1" applyProtection="1">
      <alignment horizontal="right"/>
      <protection locked="0"/>
    </xf>
    <xf numFmtId="2" fontId="3" fillId="25" borderId="29" xfId="119" applyNumberFormat="1" applyFont="1" applyFill="1" applyBorder="1" applyProtection="1">
      <alignment horizontal="right"/>
      <protection locked="0"/>
    </xf>
    <xf numFmtId="49" fontId="5" fillId="30" borderId="22" xfId="136" applyFont="1" applyFill="1" applyBorder="1" applyAlignment="1" applyProtection="1">
      <alignment vertical="top"/>
    </xf>
    <xf numFmtId="49" fontId="17" fillId="0" borderId="24" xfId="136" applyFont="1" applyFill="1" applyBorder="1" applyAlignment="1" applyProtection="1">
      <alignment horizontal="left" vertical="top" wrapText="1" indent="1"/>
    </xf>
    <xf numFmtId="49" fontId="19" fillId="30" borderId="22" xfId="136" applyFont="1" applyFill="1" applyBorder="1" applyAlignment="1" applyProtection="1">
      <alignment vertical="top"/>
    </xf>
    <xf numFmtId="49" fontId="17" fillId="0" borderId="22" xfId="136" applyFont="1" applyFill="1" applyBorder="1" applyProtection="1">
      <alignment vertical="top"/>
    </xf>
    <xf numFmtId="49" fontId="19" fillId="30" borderId="22" xfId="136" applyFont="1" applyFill="1" applyBorder="1" applyProtection="1">
      <alignment vertical="top"/>
    </xf>
    <xf numFmtId="0" fontId="19" fillId="30" borderId="22" xfId="116" applyFont="1" applyFill="1" applyBorder="1" applyAlignment="1" applyProtection="1">
      <alignment vertical="center" wrapText="1"/>
    </xf>
    <xf numFmtId="49" fontId="19" fillId="30" borderId="24" xfId="136" applyFont="1" applyFill="1" applyBorder="1" applyAlignment="1" applyProtection="1">
      <alignment horizontal="left" vertical="top" wrapText="1" indent="1"/>
    </xf>
    <xf numFmtId="49" fontId="19" fillId="28" borderId="18" xfId="136" applyFont="1" applyFill="1" applyBorder="1" applyAlignment="1" applyProtection="1">
      <alignment horizontal="left" vertical="top" wrapText="1" indent="1"/>
    </xf>
    <xf numFmtId="0" fontId="4" fillId="0" borderId="0" xfId="109" applyFont="1" applyBorder="1" applyProtection="1">
      <alignment horizontal="center" vertical="center" wrapText="1"/>
    </xf>
    <xf numFmtId="0" fontId="5" fillId="0" borderId="15" xfId="116" applyFont="1" applyBorder="1" applyAlignment="1" applyProtection="1">
      <alignment horizontal="center" vertical="center" wrapText="1"/>
    </xf>
    <xf numFmtId="0" fontId="5" fillId="0" borderId="32" xfId="116" applyFont="1" applyBorder="1" applyAlignment="1" applyProtection="1">
      <alignment horizontal="center" vertical="center" wrapText="1"/>
    </xf>
    <xf numFmtId="49" fontId="3" fillId="0" borderId="0" xfId="136" applyBorder="1" applyAlignment="1" applyProtection="1">
      <alignment vertical="top" wrapText="1"/>
    </xf>
    <xf numFmtId="49" fontId="3" fillId="28" borderId="22" xfId="136" applyFill="1" applyBorder="1" applyAlignment="1" applyProtection="1">
      <alignment vertical="top" wrapText="1"/>
    </xf>
    <xf numFmtId="49" fontId="3" fillId="29" borderId="22" xfId="136" applyFill="1" applyBorder="1" applyAlignment="1" applyProtection="1">
      <alignment vertical="top" wrapText="1"/>
    </xf>
    <xf numFmtId="49" fontId="3" fillId="29" borderId="19" xfId="136" applyFont="1" applyFill="1" applyBorder="1" applyAlignment="1" applyProtection="1">
      <alignment vertical="top" wrapText="1"/>
    </xf>
    <xf numFmtId="49" fontId="3" fillId="0" borderId="22" xfId="136" applyFill="1" applyBorder="1" applyAlignment="1" applyProtection="1">
      <alignment vertical="top" wrapText="1"/>
    </xf>
    <xf numFmtId="49" fontId="3" fillId="0" borderId="19" xfId="136" applyFont="1" applyFill="1" applyBorder="1" applyAlignment="1" applyProtection="1">
      <alignment horizontal="left" vertical="top" wrapText="1" indent="2"/>
    </xf>
    <xf numFmtId="49" fontId="3" fillId="26" borderId="22" xfId="136" applyFont="1" applyFill="1" applyBorder="1" applyAlignment="1" applyProtection="1">
      <alignment vertical="top" wrapText="1"/>
    </xf>
    <xf numFmtId="49" fontId="3" fillId="26" borderId="19" xfId="136" applyFont="1" applyFill="1" applyBorder="1" applyAlignment="1" applyProtection="1">
      <alignment horizontal="left" vertical="top" wrapText="1" indent="1"/>
    </xf>
    <xf numFmtId="49" fontId="3" fillId="32" borderId="22" xfId="136" applyFill="1" applyBorder="1" applyAlignment="1" applyProtection="1">
      <alignment vertical="top" wrapText="1"/>
    </xf>
    <xf numFmtId="49" fontId="3" fillId="0" borderId="19" xfId="136" applyFont="1" applyFill="1" applyBorder="1" applyAlignment="1" applyProtection="1">
      <alignment horizontal="left" vertical="top" wrapText="1" indent="3"/>
    </xf>
    <xf numFmtId="49" fontId="3" fillId="0" borderId="22" xfId="136" applyBorder="1" applyAlignment="1" applyProtection="1">
      <alignment vertical="top" wrapText="1"/>
    </xf>
    <xf numFmtId="49" fontId="3" fillId="32" borderId="19" xfId="136" applyFont="1" applyFill="1" applyBorder="1" applyAlignment="1" applyProtection="1">
      <alignment horizontal="left" vertical="top" wrapText="1" indent="2"/>
    </xf>
    <xf numFmtId="4" fontId="3" fillId="26" borderId="22" xfId="119" applyNumberFormat="1" applyFont="1" applyFill="1" applyBorder="1" applyAlignment="1" applyProtection="1">
      <alignment horizontal="right"/>
    </xf>
    <xf numFmtId="49" fontId="3" fillId="26" borderId="22" xfId="136" applyFill="1" applyBorder="1" applyAlignment="1" applyProtection="1">
      <alignment vertical="top" wrapText="1"/>
    </xf>
    <xf numFmtId="49" fontId="3" fillId="0" borderId="22" xfId="136" applyFont="1" applyBorder="1" applyProtection="1">
      <alignment vertical="top"/>
    </xf>
    <xf numFmtId="49" fontId="3" fillId="0" borderId="22" xfId="136" applyFont="1" applyFill="1" applyBorder="1" applyAlignment="1" applyProtection="1">
      <alignment vertical="top" wrapText="1"/>
    </xf>
    <xf numFmtId="49" fontId="3" fillId="0" borderId="16" xfId="136" applyFont="1" applyFill="1" applyBorder="1" applyAlignment="1" applyProtection="1">
      <alignment vertical="top" wrapText="1"/>
    </xf>
    <xf numFmtId="49" fontId="3" fillId="0" borderId="21" xfId="136" applyFont="1" applyFill="1" applyBorder="1" applyAlignment="1" applyProtection="1">
      <alignment horizontal="left" vertical="top" wrapText="1" indent="3"/>
    </xf>
    <xf numFmtId="49" fontId="3" fillId="0" borderId="14" xfId="136" applyFill="1" applyBorder="1" applyAlignment="1" applyProtection="1">
      <alignment vertical="top" wrapText="1"/>
    </xf>
    <xf numFmtId="0" fontId="4" fillId="0" borderId="0" xfId="109" applyFont="1" applyBorder="1" applyAlignment="1" applyProtection="1">
      <alignment horizontal="left" vertical="center" wrapText="1"/>
    </xf>
    <xf numFmtId="49" fontId="3" fillId="28" borderId="19" xfId="136" applyFont="1" applyFill="1" applyBorder="1" applyAlignment="1" applyProtection="1">
      <alignment vertical="top" wrapText="1"/>
    </xf>
    <xf numFmtId="49" fontId="3" fillId="0" borderId="19" xfId="136" applyFont="1" applyFill="1" applyBorder="1" applyAlignment="1" applyProtection="1">
      <alignment horizontal="left" vertical="top" wrapText="1" indent="1"/>
    </xf>
    <xf numFmtId="49" fontId="3" fillId="0" borderId="16" xfId="136" applyFill="1" applyBorder="1" applyAlignment="1" applyProtection="1">
      <alignment vertical="top" wrapText="1"/>
    </xf>
    <xf numFmtId="49" fontId="3" fillId="0" borderId="21" xfId="136" applyFont="1" applyFill="1" applyBorder="1" applyAlignment="1" applyProtection="1">
      <alignment horizontal="left" vertical="top" wrapText="1" indent="1"/>
    </xf>
    <xf numFmtId="49" fontId="3" fillId="29" borderId="28" xfId="136" applyFont="1" applyFill="1" applyBorder="1" applyAlignment="1" applyProtection="1">
      <alignment vertical="top" wrapText="1"/>
    </xf>
    <xf numFmtId="49" fontId="3" fillId="29" borderId="33" xfId="136" applyFont="1" applyFill="1" applyBorder="1" applyAlignment="1" applyProtection="1">
      <alignment horizontal="left" vertical="top" wrapText="1" indent="1"/>
    </xf>
    <xf numFmtId="0" fontId="20" fillId="0" borderId="0" xfId="109" applyFont="1" applyBorder="1" applyAlignment="1" applyProtection="1">
      <alignment horizontal="left" vertical="center" wrapText="1"/>
    </xf>
    <xf numFmtId="4" fontId="3" fillId="0" borderId="0" xfId="119" applyFont="1" applyFill="1" applyBorder="1" applyProtection="1">
      <alignment horizontal="right"/>
    </xf>
    <xf numFmtId="49" fontId="3" fillId="31" borderId="22" xfId="136" applyFill="1" applyBorder="1" applyAlignment="1" applyProtection="1">
      <alignment vertical="top" wrapText="1"/>
    </xf>
    <xf numFmtId="49" fontId="3" fillId="31" borderId="19" xfId="136" applyFont="1" applyFill="1" applyBorder="1" applyAlignment="1" applyProtection="1">
      <alignment horizontal="left" vertical="top" wrapText="1" indent="2"/>
    </xf>
    <xf numFmtId="49" fontId="3" fillId="31" borderId="16" xfId="136" applyFill="1" applyBorder="1" applyAlignment="1" applyProtection="1">
      <alignment vertical="top" wrapText="1"/>
    </xf>
    <xf numFmtId="49" fontId="3" fillId="0" borderId="21" xfId="136" applyFont="1" applyFill="1" applyBorder="1" applyAlignment="1" applyProtection="1">
      <alignment horizontal="left" vertical="top" wrapText="1" indent="2"/>
    </xf>
    <xf numFmtId="49" fontId="3" fillId="28" borderId="15" xfId="136" applyFill="1" applyBorder="1" applyAlignment="1" applyProtection="1">
      <alignment horizontal="left" wrapText="1"/>
    </xf>
    <xf numFmtId="49" fontId="3" fillId="28" borderId="26" xfId="136" applyFont="1" applyFill="1" applyBorder="1" applyAlignment="1" applyProtection="1">
      <alignment horizontal="left" vertical="top" wrapText="1" indent="1"/>
    </xf>
    <xf numFmtId="49" fontId="3" fillId="28" borderId="22" xfId="136" applyFont="1" applyFill="1" applyBorder="1" applyAlignment="1" applyProtection="1">
      <alignment horizontal="left" wrapText="1"/>
    </xf>
    <xf numFmtId="49" fontId="3" fillId="28" borderId="13" xfId="136" applyFont="1" applyFill="1" applyBorder="1" applyAlignment="1" applyProtection="1">
      <alignment horizontal="left" vertical="top" wrapText="1" indent="1"/>
    </xf>
    <xf numFmtId="49" fontId="3" fillId="28" borderId="16" xfId="136" applyFont="1" applyFill="1" applyBorder="1" applyAlignment="1" applyProtection="1">
      <alignment horizontal="left" wrapText="1"/>
    </xf>
    <xf numFmtId="49" fontId="3" fillId="28" borderId="17" xfId="136" applyFont="1" applyFill="1" applyBorder="1" applyAlignment="1" applyProtection="1">
      <alignment horizontal="left" vertical="top" wrapText="1" indent="1"/>
    </xf>
    <xf numFmtId="4" fontId="3" fillId="25" borderId="13" xfId="119" applyNumberFormat="1" applyFont="1" applyFill="1" applyBorder="1" applyProtection="1">
      <alignment horizontal="right"/>
      <protection locked="0"/>
    </xf>
    <xf numFmtId="4" fontId="3" fillId="25" borderId="17" xfId="119" applyNumberFormat="1" applyFont="1" applyFill="1" applyBorder="1" applyProtection="1">
      <alignment horizontal="right"/>
      <protection locked="0"/>
    </xf>
    <xf numFmtId="0" fontId="5" fillId="0" borderId="22" xfId="116" applyFont="1" applyBorder="1" applyAlignment="1" applyProtection="1">
      <alignment horizontal="center" vertical="center" wrapText="1"/>
    </xf>
    <xf numFmtId="49" fontId="18" fillId="0" borderId="0" xfId="136" applyFont="1" applyBorder="1" applyProtection="1">
      <alignment vertical="top"/>
    </xf>
    <xf numFmtId="49" fontId="17" fillId="0" borderId="22" xfId="136" applyFont="1" applyBorder="1" applyAlignment="1" applyProtection="1">
      <alignment vertical="top"/>
    </xf>
    <xf numFmtId="49" fontId="19" fillId="0" borderId="24" xfId="136" applyFont="1" applyFill="1" applyBorder="1" applyAlignment="1" applyProtection="1">
      <alignment horizontal="left" vertical="top" wrapText="1" indent="1"/>
    </xf>
    <xf numFmtId="49" fontId="3" fillId="0" borderId="22" xfId="136" quotePrefix="1" applyBorder="1" applyAlignment="1" applyProtection="1">
      <alignment vertical="top" wrapText="1"/>
    </xf>
    <xf numFmtId="49" fontId="3" fillId="0" borderId="19" xfId="136" applyFont="1" applyBorder="1" applyAlignment="1" applyProtection="1">
      <alignment horizontal="left" vertical="top" wrapText="1" indent="1"/>
    </xf>
    <xf numFmtId="49" fontId="3" fillId="28" borderId="27" xfId="136" applyFont="1" applyFill="1" applyBorder="1" applyAlignment="1" applyProtection="1">
      <alignment vertical="top" wrapText="1"/>
    </xf>
    <xf numFmtId="2" fontId="3" fillId="25" borderId="32" xfId="119" applyNumberFormat="1" applyFont="1" applyFill="1" applyBorder="1" applyProtection="1">
      <alignment horizontal="right"/>
      <protection locked="0"/>
    </xf>
    <xf numFmtId="2" fontId="3" fillId="25" borderId="17" xfId="119" applyNumberFormat="1" applyFont="1" applyFill="1" applyBorder="1" applyProtection="1">
      <alignment horizontal="right"/>
      <protection locked="0"/>
    </xf>
    <xf numFmtId="49" fontId="3" fillId="29" borderId="21" xfId="136" applyFont="1" applyFill="1" applyBorder="1" applyAlignment="1" applyProtection="1">
      <alignment vertical="top" wrapText="1"/>
    </xf>
    <xf numFmtId="10" fontId="3" fillId="0" borderId="0" xfId="145" applyNumberFormat="1" applyFont="1" applyBorder="1" applyAlignment="1" applyProtection="1">
      <alignment horizontal="right"/>
    </xf>
    <xf numFmtId="4" fontId="3" fillId="25" borderId="16" xfId="119" applyNumberFormat="1" applyFont="1" applyFill="1" applyBorder="1" applyAlignment="1" applyProtection="1">
      <alignment horizontal="right"/>
      <protection locked="0"/>
    </xf>
    <xf numFmtId="49" fontId="3" fillId="29" borderId="19" xfId="136" applyFont="1" applyFill="1" applyBorder="1" applyAlignment="1" applyProtection="1">
      <alignment horizontal="left" vertical="top" wrapText="1" indent="1"/>
    </xf>
    <xf numFmtId="0" fontId="5" fillId="0" borderId="25" xfId="116" applyFont="1" applyBorder="1" applyAlignment="1" applyProtection="1">
      <alignment horizontal="center" vertical="center" wrapText="1"/>
    </xf>
    <xf numFmtId="4" fontId="3" fillId="26" borderId="26" xfId="119" applyNumberFormat="1" applyFont="1" applyFill="1" applyBorder="1" applyProtection="1">
      <alignment horizontal="right"/>
    </xf>
    <xf numFmtId="0" fontId="5" fillId="0" borderId="15" xfId="136" applyNumberFormat="1" applyFont="1" applyFill="1" applyBorder="1" applyAlignment="1" applyProtection="1">
      <alignment horizontal="center" vertical="top"/>
    </xf>
    <xf numFmtId="0" fontId="5" fillId="0" borderId="23" xfId="116" applyFont="1" applyFill="1" applyBorder="1" applyAlignment="1" applyProtection="1">
      <alignment horizontal="center" vertical="center" wrapText="1"/>
    </xf>
    <xf numFmtId="49" fontId="3" fillId="0" borderId="23" xfId="136" applyFont="1" applyFill="1" applyBorder="1" applyAlignment="1" applyProtection="1">
      <alignment vertical="top" wrapText="1"/>
    </xf>
    <xf numFmtId="49" fontId="3" fillId="0" borderId="20" xfId="136" applyFont="1" applyFill="1" applyBorder="1" applyAlignment="1" applyProtection="1">
      <alignment horizontal="left" vertical="top" wrapText="1" indent="3"/>
    </xf>
    <xf numFmtId="177" fontId="3" fillId="26" borderId="22" xfId="119" applyNumberFormat="1" applyFont="1" applyFill="1" applyBorder="1" applyAlignment="1" applyProtection="1">
      <alignment horizontal="right"/>
    </xf>
    <xf numFmtId="177" fontId="3" fillId="26" borderId="30" xfId="119" applyNumberFormat="1" applyFont="1" applyFill="1" applyBorder="1" applyAlignment="1" applyProtection="1">
      <alignment horizontal="right"/>
    </xf>
    <xf numFmtId="177" fontId="3" fillId="25" borderId="22" xfId="119" applyNumberFormat="1" applyFont="1" applyFill="1" applyBorder="1" applyAlignment="1" applyProtection="1">
      <alignment horizontal="right"/>
      <protection locked="0"/>
    </xf>
    <xf numFmtId="177" fontId="3" fillId="25" borderId="16" xfId="119" applyNumberFormat="1" applyFont="1" applyFill="1" applyBorder="1" applyAlignment="1" applyProtection="1">
      <alignment horizontal="right"/>
      <protection locked="0"/>
    </xf>
    <xf numFmtId="2" fontId="3" fillId="25" borderId="29" xfId="119" applyNumberFormat="1" applyFont="1" applyFill="1" applyBorder="1" applyProtection="1">
      <alignment horizontal="right"/>
    </xf>
    <xf numFmtId="177" fontId="3" fillId="25" borderId="22" xfId="119" applyNumberFormat="1" applyFont="1" applyFill="1" applyBorder="1" applyAlignment="1" applyProtection="1">
      <alignment horizontal="right"/>
    </xf>
    <xf numFmtId="0" fontId="54" fillId="0" borderId="0" xfId="0" applyFont="1"/>
    <xf numFmtId="4" fontId="55" fillId="25" borderId="22" xfId="119" applyNumberFormat="1" applyFont="1" applyFill="1" applyBorder="1" applyAlignment="1" applyProtection="1">
      <alignment horizontal="right"/>
      <protection locked="0"/>
    </xf>
    <xf numFmtId="4" fontId="56" fillId="25" borderId="22" xfId="119" applyNumberFormat="1" applyFont="1" applyFill="1" applyBorder="1" applyAlignment="1" applyProtection="1">
      <alignment horizontal="right"/>
      <protection locked="0"/>
    </xf>
    <xf numFmtId="4" fontId="0" fillId="0" borderId="0" xfId="0" applyNumberFormat="1"/>
    <xf numFmtId="0" fontId="57" fillId="0" borderId="0" xfId="0" applyFont="1"/>
    <xf numFmtId="177" fontId="3" fillId="26" borderId="13" xfId="119" applyNumberFormat="1" applyFont="1" applyFill="1" applyBorder="1" applyAlignment="1" applyProtection="1">
      <alignment horizontal="right"/>
    </xf>
    <xf numFmtId="0" fontId="5" fillId="0" borderId="15" xfId="116" applyBorder="1" applyAlignment="1" applyProtection="1">
      <alignment horizontal="center" vertical="center" wrapText="1"/>
    </xf>
    <xf numFmtId="0" fontId="5" fillId="0" borderId="22" xfId="116" applyBorder="1" applyAlignment="1" applyProtection="1">
      <alignment horizontal="center" vertical="center" wrapText="1"/>
    </xf>
    <xf numFmtId="0" fontId="5" fillId="0" borderId="34" xfId="116" applyFont="1" applyBorder="1" applyAlignment="1" applyProtection="1">
      <alignment horizontal="center" vertical="center" wrapText="1"/>
    </xf>
    <xf numFmtId="0" fontId="5" fillId="0" borderId="19" xfId="116" applyFont="1" applyBorder="1" applyAlignment="1" applyProtection="1">
      <alignment horizontal="center" vertical="center" wrapText="1"/>
    </xf>
    <xf numFmtId="0" fontId="5" fillId="0" borderId="23" xfId="116" applyBorder="1" applyAlignment="1" applyProtection="1">
      <alignment horizontal="center" vertical="center" wrapText="1"/>
    </xf>
    <xf numFmtId="0" fontId="5" fillId="0" borderId="27" xfId="116" applyFont="1" applyBorder="1" applyAlignment="1" applyProtection="1">
      <alignment horizontal="center" vertical="center" wrapText="1"/>
    </xf>
    <xf numFmtId="0" fontId="5" fillId="0" borderId="31" xfId="116" applyFont="1" applyBorder="1" applyAlignment="1" applyProtection="1">
      <alignment horizontal="center" vertical="center" wrapText="1"/>
    </xf>
  </cellXfs>
  <cellStyles count="160">
    <cellStyle name="_ВО ОП ТЭС-ОТ- 2007" xfId="2"/>
    <cellStyle name="_ВФ ОАО ТЭС-ОТ- 2009" xfId="3"/>
    <cellStyle name="_Договор аренды ЯЭ с разбивкой" xfId="4"/>
    <cellStyle name="_ОТ ИД 2009" xfId="5"/>
    <cellStyle name="_экон.форм-т ВО 1 с разбивкой" xfId="6"/>
    <cellStyle name="”€ќђќ‘ћ‚›‰" xfId="8"/>
    <cellStyle name="”€љ‘€ђћ‚ђќќ›‰" xfId="9"/>
    <cellStyle name="”ќђќ‘ћ‚›‰" xfId="10"/>
    <cellStyle name="”љ‘ђћ‚ђќќ›‰" xfId="11"/>
    <cellStyle name="„…ќ…†ќ›‰" xfId="12"/>
    <cellStyle name="€’ћѓћ‚›‰" xfId="15"/>
    <cellStyle name="‡ђѓћ‹ћ‚ћљ1" xfId="13"/>
    <cellStyle name="‡ђѓћ‹ћ‚ћљ2" xfId="14"/>
    <cellStyle name="’ћѓћ‚›‰" xfId="7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Акцент1 2" xfId="22"/>
    <cellStyle name="20% - Акцент2 2" xfId="23"/>
    <cellStyle name="20% - Акцент3 2" xfId="24"/>
    <cellStyle name="20% - Акцент4 2" xfId="25"/>
    <cellStyle name="20% - Акцент5 2" xfId="26"/>
    <cellStyle name="20% - Акцент6 2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Акцент1 2" xfId="34"/>
    <cellStyle name="40% - Акцент2 2" xfId="35"/>
    <cellStyle name="40% - Акцент3 2" xfId="36"/>
    <cellStyle name="40% - Акцент4 2" xfId="37"/>
    <cellStyle name="40% - Акцент5 2" xfId="38"/>
    <cellStyle name="40% - Акцент6 2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Акцент1 2" xfId="46"/>
    <cellStyle name="60% - Акцент2 2" xfId="47"/>
    <cellStyle name="60% - Акцент3 2" xfId="48"/>
    <cellStyle name="60% - Акцент4 2" xfId="49"/>
    <cellStyle name="60% - Акцент5 2" xfId="50"/>
    <cellStyle name="60% - Акцент6 2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Calculation" xfId="59"/>
    <cellStyle name="Check Cell" xfId="60"/>
    <cellStyle name="Comma [0]_irl tel sep5" xfId="61"/>
    <cellStyle name="Comma_irl tel sep5" xfId="62"/>
    <cellStyle name="Currency [0]" xfId="63"/>
    <cellStyle name="Currency [0] 2" xfId="64"/>
    <cellStyle name="Currency [0] 3" xfId="65"/>
    <cellStyle name="Currency [0] 4" xfId="66"/>
    <cellStyle name="Currency [0] 5" xfId="67"/>
    <cellStyle name="Currency_irl tel sep5" xfId="68"/>
    <cellStyle name="Euro" xfId="69"/>
    <cellStyle name="Explanatory Text" xfId="70"/>
    <cellStyle name="F2" xfId="71"/>
    <cellStyle name="F3" xfId="72"/>
    <cellStyle name="F4" xfId="73"/>
    <cellStyle name="F5" xfId="74"/>
    <cellStyle name="F6" xfId="75"/>
    <cellStyle name="F7" xfId="76"/>
    <cellStyle name="F8" xfId="77"/>
    <cellStyle name="Good" xfId="78"/>
    <cellStyle name="Heading 1" xfId="79"/>
    <cellStyle name="Heading 2" xfId="80"/>
    <cellStyle name="Heading 3" xfId="81"/>
    <cellStyle name="Heading 4" xfId="82"/>
    <cellStyle name="Input" xfId="83"/>
    <cellStyle name="Linked Cell" xfId="84"/>
    <cellStyle name="Neutral" xfId="85"/>
    <cellStyle name="normal" xfId="86"/>
    <cellStyle name="Normal 2" xfId="87"/>
    <cellStyle name="Normal_ASUS" xfId="88"/>
    <cellStyle name="Normal1" xfId="89"/>
    <cellStyle name="normбlnм_laroux" xfId="90"/>
    <cellStyle name="Note" xfId="91"/>
    <cellStyle name="Output" xfId="92"/>
    <cellStyle name="Price_Body" xfId="93"/>
    <cellStyle name="Style 1" xfId="94"/>
    <cellStyle name="Title" xfId="95"/>
    <cellStyle name="Total" xfId="96"/>
    <cellStyle name="Warning Text" xfId="97"/>
    <cellStyle name="Акцент1 2" xfId="98"/>
    <cellStyle name="Акцент2 2" xfId="99"/>
    <cellStyle name="Акцент3 2" xfId="100"/>
    <cellStyle name="Акцент4 2" xfId="101"/>
    <cellStyle name="Акцент5 2" xfId="102"/>
    <cellStyle name="Акцент6 2" xfId="103"/>
    <cellStyle name="Беззащитный" xfId="104"/>
    <cellStyle name="Ввод  2" xfId="105"/>
    <cellStyle name="Вывод 2" xfId="106"/>
    <cellStyle name="Вычисление 2" xfId="107"/>
    <cellStyle name="ДАТА" xfId="108"/>
    <cellStyle name="Заголовок" xfId="109"/>
    <cellStyle name="Заголовок 1 2" xfId="110"/>
    <cellStyle name="Заголовок 2 2" xfId="111"/>
    <cellStyle name="Заголовок 3 2" xfId="112"/>
    <cellStyle name="Заголовок 4 2" xfId="113"/>
    <cellStyle name="ЗАГОЛОВОК1" xfId="114"/>
    <cellStyle name="ЗАГОЛОВОК2" xfId="115"/>
    <cellStyle name="ЗаголовокСтолбца" xfId="116"/>
    <cellStyle name="Защитный" xfId="117"/>
    <cellStyle name="Значение" xfId="118"/>
    <cellStyle name="Значение_GRO.2008" xfId="119"/>
    <cellStyle name="Итог 2" xfId="120"/>
    <cellStyle name="ИТОГОВЫЙ" xfId="121"/>
    <cellStyle name="Контрольная ячейка 2" xfId="122"/>
    <cellStyle name="Мой заголовок" xfId="129"/>
    <cellStyle name="Мой заголовок листа" xfId="130"/>
    <cellStyle name="Мои наименования показателей" xfId="123"/>
    <cellStyle name="Мои наименования показателей 2" xfId="124"/>
    <cellStyle name="Мои наименования показателей 3" xfId="125"/>
    <cellStyle name="Мои наименования показателей 4" xfId="126"/>
    <cellStyle name="Мои наименования показателей 5" xfId="127"/>
    <cellStyle name="Мои наименования показателей_BALANCE.TBO.1.71" xfId="128"/>
    <cellStyle name="назв фил" xfId="131"/>
    <cellStyle name="Название 2" xfId="132"/>
    <cellStyle name="Нейтральный 2" xfId="133"/>
    <cellStyle name="Обычный" xfId="0" builtinId="0"/>
    <cellStyle name="Обычный 2" xfId="134"/>
    <cellStyle name="Обычный 3" xfId="135"/>
    <cellStyle name="Обычный 4" xfId="1"/>
    <cellStyle name="Обычный_GRO.2008" xfId="136"/>
    <cellStyle name="Плохой 2" xfId="137"/>
    <cellStyle name="Поле ввода" xfId="138"/>
    <cellStyle name="Пояснение 2" xfId="139"/>
    <cellStyle name="Примечание 2" xfId="141"/>
    <cellStyle name="Примечание 3" xfId="142"/>
    <cellStyle name="Примечание 4" xfId="143"/>
    <cellStyle name="Примечание 5" xfId="144"/>
    <cellStyle name="Примечание 6" xfId="140"/>
    <cellStyle name="Процентный 2" xfId="145"/>
    <cellStyle name="Связанная ячейка 2" xfId="146"/>
    <cellStyle name="Стиль 1" xfId="147"/>
    <cellStyle name="ТЕКСТ" xfId="148"/>
    <cellStyle name="Текст предупреждения 2" xfId="149"/>
    <cellStyle name="Текстовый" xfId="150"/>
    <cellStyle name="Тысячи [0]_3Com" xfId="151"/>
    <cellStyle name="Тысячи_3Com" xfId="152"/>
    <cellStyle name="ФИКСИРОВАННЫЙ" xfId="153"/>
    <cellStyle name="Финансовый 2" xfId="154"/>
    <cellStyle name="Формула" xfId="155"/>
    <cellStyle name="ФормулаВБ" xfId="156"/>
    <cellStyle name="ФормулаНаКонтроль" xfId="157"/>
    <cellStyle name="Хороший 2" xfId="158"/>
    <cellStyle name="Џђћ–…ќ’ќ›‰" xfId="1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40"/>
  <sheetViews>
    <sheetView tabSelected="1" topLeftCell="A106" zoomScaleNormal="100" workbookViewId="0">
      <selection activeCell="G125" sqref="G125"/>
    </sheetView>
  </sheetViews>
  <sheetFormatPr defaultRowHeight="14.4"/>
  <cols>
    <col min="3" max="3" width="52.109375" customWidth="1"/>
    <col min="4" max="4" width="18.5546875" style="93" customWidth="1"/>
    <col min="6" max="6" width="13.77734375" customWidth="1"/>
  </cols>
  <sheetData>
    <row r="1" spans="2:4" ht="18">
      <c r="C1" s="89" t="s">
        <v>226</v>
      </c>
    </row>
    <row r="2" spans="2:4" ht="15" thickBot="1"/>
    <row r="3" spans="2:4">
      <c r="B3" s="95" t="s">
        <v>0</v>
      </c>
      <c r="C3" s="100" t="s">
        <v>1</v>
      </c>
      <c r="D3" s="79">
        <v>2011</v>
      </c>
    </row>
    <row r="4" spans="2:4" ht="15" thickBot="1">
      <c r="B4" s="99"/>
      <c r="C4" s="101"/>
      <c r="D4" s="80" t="s">
        <v>227</v>
      </c>
    </row>
    <row r="5" spans="2:4">
      <c r="B5" s="10" t="s">
        <v>2</v>
      </c>
      <c r="C5" s="70" t="s">
        <v>3</v>
      </c>
      <c r="D5" s="71">
        <v>0</v>
      </c>
    </row>
    <row r="6" spans="2:4">
      <c r="B6" s="13" t="s">
        <v>4</v>
      </c>
      <c r="C6" s="19" t="s">
        <v>5</v>
      </c>
      <c r="D6" s="12">
        <v>0</v>
      </c>
    </row>
    <row r="7" spans="2:4">
      <c r="B7" s="13" t="s">
        <v>6</v>
      </c>
      <c r="C7" s="19" t="s">
        <v>7</v>
      </c>
      <c r="D7" s="12">
        <v>278.93</v>
      </c>
    </row>
    <row r="8" spans="2:4">
      <c r="B8" s="15" t="s">
        <v>8</v>
      </c>
      <c r="C8" s="19" t="s">
        <v>9</v>
      </c>
      <c r="D8" s="12">
        <v>335.58</v>
      </c>
    </row>
    <row r="9" spans="2:4">
      <c r="B9" s="66" t="s">
        <v>10</v>
      </c>
      <c r="C9" s="67" t="s">
        <v>11</v>
      </c>
      <c r="D9" s="87"/>
    </row>
    <row r="10" spans="2:4">
      <c r="B10" s="15" t="s">
        <v>12</v>
      </c>
      <c r="C10" s="19" t="s">
        <v>13</v>
      </c>
      <c r="D10" s="12">
        <v>0</v>
      </c>
    </row>
    <row r="11" spans="2:4">
      <c r="B11" s="16" t="s">
        <v>14</v>
      </c>
      <c r="C11" s="14" t="s">
        <v>11</v>
      </c>
      <c r="D11" s="87"/>
    </row>
    <row r="12" spans="2:4">
      <c r="B12" s="16" t="s">
        <v>15</v>
      </c>
      <c r="C12" s="14" t="s">
        <v>16</v>
      </c>
      <c r="D12" s="87"/>
    </row>
    <row r="13" spans="2:4">
      <c r="B13" s="17" t="s">
        <v>17</v>
      </c>
      <c r="C13" s="19" t="s">
        <v>18</v>
      </c>
      <c r="D13" s="12">
        <v>0</v>
      </c>
    </row>
    <row r="14" spans="2:4">
      <c r="B14" s="16" t="s">
        <v>19</v>
      </c>
      <c r="C14" s="14" t="s">
        <v>11</v>
      </c>
      <c r="D14" s="87"/>
    </row>
    <row r="15" spans="2:4">
      <c r="B15" s="16" t="s">
        <v>20</v>
      </c>
      <c r="C15" s="14" t="s">
        <v>16</v>
      </c>
      <c r="D15" s="87"/>
    </row>
    <row r="16" spans="2:4">
      <c r="B16" s="17" t="s">
        <v>21</v>
      </c>
      <c r="C16" s="19" t="s">
        <v>22</v>
      </c>
      <c r="D16" s="12">
        <v>0</v>
      </c>
    </row>
    <row r="17" spans="2:4">
      <c r="B17" s="16" t="s">
        <v>23</v>
      </c>
      <c r="C17" s="14" t="s">
        <v>11</v>
      </c>
      <c r="D17" s="87"/>
    </row>
    <row r="18" spans="2:4">
      <c r="B18" s="16" t="s">
        <v>24</v>
      </c>
      <c r="C18" s="14" t="s">
        <v>16</v>
      </c>
      <c r="D18" s="87"/>
    </row>
    <row r="19" spans="2:4">
      <c r="B19" s="17" t="s">
        <v>25</v>
      </c>
      <c r="C19" s="19" t="s">
        <v>26</v>
      </c>
      <c r="D19" s="12">
        <v>0</v>
      </c>
    </row>
    <row r="20" spans="2:4">
      <c r="B20" s="16" t="s">
        <v>27</v>
      </c>
      <c r="C20" s="14" t="s">
        <v>11</v>
      </c>
      <c r="D20" s="87"/>
    </row>
    <row r="21" spans="2:4">
      <c r="B21" s="16" t="s">
        <v>28</v>
      </c>
      <c r="C21" s="14" t="s">
        <v>16</v>
      </c>
      <c r="D21" s="87"/>
    </row>
    <row r="22" spans="2:4">
      <c r="B22" s="18" t="s">
        <v>29</v>
      </c>
      <c r="C22" s="19" t="s">
        <v>30</v>
      </c>
      <c r="D22" s="12">
        <v>0</v>
      </c>
    </row>
    <row r="23" spans="2:4">
      <c r="B23" s="16" t="s">
        <v>31</v>
      </c>
      <c r="C23" s="14" t="s">
        <v>32</v>
      </c>
      <c r="D23" s="12">
        <v>0</v>
      </c>
    </row>
    <row r="24" spans="2:4">
      <c r="B24" s="16" t="s">
        <v>33</v>
      </c>
      <c r="C24" s="14" t="s">
        <v>34</v>
      </c>
      <c r="D24" s="12">
        <v>0</v>
      </c>
    </row>
    <row r="25" spans="2:4" ht="15" thickBot="1">
      <c r="B25" s="1" t="s">
        <v>35</v>
      </c>
      <c r="C25" s="20" t="s">
        <v>36</v>
      </c>
      <c r="D25" s="72">
        <v>0</v>
      </c>
    </row>
    <row r="26" spans="2:4" ht="19.2" thickBot="1">
      <c r="B26" s="65"/>
      <c r="C26" s="21" t="s">
        <v>37</v>
      </c>
      <c r="D26" s="51"/>
    </row>
    <row r="27" spans="2:4">
      <c r="B27" s="95" t="s">
        <v>0</v>
      </c>
      <c r="C27" s="97" t="s">
        <v>1</v>
      </c>
      <c r="D27" s="22">
        <v>2011</v>
      </c>
    </row>
    <row r="28" spans="2:4">
      <c r="B28" s="96"/>
      <c r="C28" s="98"/>
      <c r="D28" s="64" t="s">
        <v>227</v>
      </c>
    </row>
    <row r="29" spans="2:4">
      <c r="B29" s="2" t="s">
        <v>38</v>
      </c>
      <c r="C29" s="44" t="s">
        <v>39</v>
      </c>
      <c r="D29" s="94">
        <v>244.96899999999999</v>
      </c>
    </row>
    <row r="30" spans="2:4" ht="22.8">
      <c r="B30" s="3" t="s">
        <v>40</v>
      </c>
      <c r="C30" s="27" t="s">
        <v>41</v>
      </c>
      <c r="D30" s="94">
        <v>244.96899999999999</v>
      </c>
    </row>
    <row r="31" spans="2:4">
      <c r="B31" s="4" t="s">
        <v>42</v>
      </c>
      <c r="C31" s="5" t="s">
        <v>43</v>
      </c>
      <c r="D31" s="85">
        <v>0</v>
      </c>
    </row>
    <row r="32" spans="2:4">
      <c r="B32" s="4" t="s">
        <v>44</v>
      </c>
      <c r="C32" s="5" t="s">
        <v>45</v>
      </c>
      <c r="D32" s="85">
        <v>244.96899999999999</v>
      </c>
    </row>
    <row r="33" spans="2:4">
      <c r="B33" s="4" t="s">
        <v>46</v>
      </c>
      <c r="C33" s="5" t="s">
        <v>47</v>
      </c>
      <c r="D33" s="85">
        <v>0</v>
      </c>
    </row>
    <row r="34" spans="2:4">
      <c r="B34" s="68" t="s">
        <v>48</v>
      </c>
      <c r="C34" s="69" t="s">
        <v>11</v>
      </c>
      <c r="D34" s="88"/>
    </row>
    <row r="35" spans="2:4">
      <c r="B35" s="4" t="s">
        <v>49</v>
      </c>
      <c r="C35" s="5" t="s">
        <v>50</v>
      </c>
      <c r="D35" s="85">
        <v>0</v>
      </c>
    </row>
    <row r="36" spans="2:4">
      <c r="B36" s="68" t="s">
        <v>51</v>
      </c>
      <c r="C36" s="69" t="s">
        <v>11</v>
      </c>
      <c r="D36" s="88"/>
    </row>
    <row r="37" spans="2:4">
      <c r="B37" s="68" t="s">
        <v>52</v>
      </c>
      <c r="C37" s="69" t="s">
        <v>16</v>
      </c>
      <c r="D37" s="88"/>
    </row>
    <row r="38" spans="2:4">
      <c r="B38" s="4" t="s">
        <v>53</v>
      </c>
      <c r="C38" s="5" t="s">
        <v>54</v>
      </c>
      <c r="D38" s="85">
        <v>0</v>
      </c>
    </row>
    <row r="39" spans="2:4">
      <c r="B39" s="68" t="s">
        <v>55</v>
      </c>
      <c r="C39" s="69" t="s">
        <v>11</v>
      </c>
      <c r="D39" s="88"/>
    </row>
    <row r="40" spans="2:4">
      <c r="B40" s="68" t="s">
        <v>56</v>
      </c>
      <c r="C40" s="69" t="s">
        <v>16</v>
      </c>
      <c r="D40" s="88"/>
    </row>
    <row r="41" spans="2:4">
      <c r="B41" s="4" t="s">
        <v>57</v>
      </c>
      <c r="C41" s="5" t="s">
        <v>58</v>
      </c>
      <c r="D41" s="85">
        <v>0</v>
      </c>
    </row>
    <row r="42" spans="2:4">
      <c r="B42" s="68" t="s">
        <v>59</v>
      </c>
      <c r="C42" s="69" t="s">
        <v>11</v>
      </c>
      <c r="D42" s="88"/>
    </row>
    <row r="43" spans="2:4">
      <c r="B43" s="68" t="s">
        <v>60</v>
      </c>
      <c r="C43" s="69" t="s">
        <v>16</v>
      </c>
      <c r="D43" s="88"/>
    </row>
    <row r="44" spans="2:4">
      <c r="B44" s="4" t="s">
        <v>61</v>
      </c>
      <c r="C44" s="5" t="s">
        <v>62</v>
      </c>
      <c r="D44" s="85">
        <v>0</v>
      </c>
    </row>
    <row r="45" spans="2:4">
      <c r="B45" s="68" t="s">
        <v>63</v>
      </c>
      <c r="C45" s="69" t="s">
        <v>11</v>
      </c>
      <c r="D45" s="88"/>
    </row>
    <row r="46" spans="2:4">
      <c r="B46" s="68" t="s">
        <v>64</v>
      </c>
      <c r="C46" s="69" t="s">
        <v>16</v>
      </c>
      <c r="D46" s="88"/>
    </row>
    <row r="47" spans="2:4">
      <c r="B47" s="4" t="s">
        <v>65</v>
      </c>
      <c r="C47" s="5" t="s">
        <v>66</v>
      </c>
      <c r="D47" s="85">
        <v>0</v>
      </c>
    </row>
    <row r="48" spans="2:4" ht="57">
      <c r="B48" s="81" t="s">
        <v>67</v>
      </c>
      <c r="C48" s="82" t="s">
        <v>68</v>
      </c>
      <c r="D48" s="85">
        <v>0</v>
      </c>
    </row>
    <row r="49" spans="2:6">
      <c r="B49" s="6" t="s">
        <v>69</v>
      </c>
      <c r="C49" s="7" t="s">
        <v>70</v>
      </c>
      <c r="D49" s="85">
        <v>0</v>
      </c>
    </row>
    <row r="50" spans="2:6">
      <c r="B50" s="6" t="s">
        <v>71</v>
      </c>
      <c r="C50" s="7" t="s">
        <v>72</v>
      </c>
      <c r="D50" s="85">
        <v>0</v>
      </c>
    </row>
    <row r="51" spans="2:6" ht="15" thickBot="1">
      <c r="B51" s="8" t="s">
        <v>73</v>
      </c>
      <c r="C51" s="73" t="s">
        <v>74</v>
      </c>
      <c r="D51" s="86">
        <v>0</v>
      </c>
    </row>
    <row r="52" spans="2:6" ht="19.2" thickBot="1">
      <c r="B52" s="24"/>
      <c r="C52" s="21" t="s">
        <v>75</v>
      </c>
      <c r="D52" s="74"/>
    </row>
    <row r="53" spans="2:6">
      <c r="B53" s="95" t="s">
        <v>0</v>
      </c>
      <c r="C53" s="97" t="s">
        <v>1</v>
      </c>
      <c r="D53" s="22">
        <v>2011</v>
      </c>
    </row>
    <row r="54" spans="2:6">
      <c r="B54" s="96"/>
      <c r="C54" s="98"/>
      <c r="D54" s="64" t="s">
        <v>227</v>
      </c>
    </row>
    <row r="55" spans="2:6" ht="22.8">
      <c r="B55" s="25" t="s">
        <v>76</v>
      </c>
      <c r="C55" s="44" t="s">
        <v>77</v>
      </c>
      <c r="D55" s="9">
        <v>86723.941981600001</v>
      </c>
      <c r="F55" s="92"/>
    </row>
    <row r="56" spans="2:6">
      <c r="B56" s="26" t="s">
        <v>78</v>
      </c>
      <c r="C56" s="27" t="s">
        <v>79</v>
      </c>
      <c r="D56" s="9">
        <v>964.3324697999999</v>
      </c>
    </row>
    <row r="57" spans="2:6">
      <c r="B57" s="26" t="s">
        <v>80</v>
      </c>
      <c r="C57" s="27" t="s">
        <v>81</v>
      </c>
      <c r="D57" s="9">
        <v>329.80159800000001</v>
      </c>
      <c r="E57" s="92"/>
    </row>
    <row r="58" spans="2:6">
      <c r="B58" s="26" t="s">
        <v>82</v>
      </c>
      <c r="C58" s="27" t="s">
        <v>83</v>
      </c>
      <c r="D58" s="9">
        <v>39713.476999999999</v>
      </c>
      <c r="E58" s="92"/>
    </row>
    <row r="59" spans="2:6">
      <c r="B59" s="28" t="s">
        <v>84</v>
      </c>
      <c r="C59" s="45" t="s">
        <v>85</v>
      </c>
      <c r="D59" s="9">
        <v>32858.415000000001</v>
      </c>
    </row>
    <row r="60" spans="2:6">
      <c r="B60" s="28" t="s">
        <v>86</v>
      </c>
      <c r="C60" s="45" t="s">
        <v>87</v>
      </c>
      <c r="D60" s="9">
        <v>0</v>
      </c>
    </row>
    <row r="61" spans="2:6">
      <c r="B61" s="28" t="s">
        <v>88</v>
      </c>
      <c r="C61" s="45" t="s">
        <v>89</v>
      </c>
      <c r="D61" s="9">
        <v>0</v>
      </c>
    </row>
    <row r="62" spans="2:6">
      <c r="B62" s="28" t="s">
        <v>90</v>
      </c>
      <c r="C62" s="45" t="s">
        <v>91</v>
      </c>
      <c r="D62" s="9">
        <v>6855.0620000000008</v>
      </c>
    </row>
    <row r="63" spans="2:6">
      <c r="B63" s="26" t="s">
        <v>92</v>
      </c>
      <c r="C63" s="27" t="s">
        <v>93</v>
      </c>
      <c r="D63" s="9">
        <v>48.656999999999996</v>
      </c>
    </row>
    <row r="64" spans="2:6" ht="22.8">
      <c r="B64" s="28" t="s">
        <v>94</v>
      </c>
      <c r="C64" s="29" t="s">
        <v>95</v>
      </c>
      <c r="D64" s="9">
        <v>48.656999999999996</v>
      </c>
    </row>
    <row r="65" spans="2:4">
      <c r="B65" s="26" t="s">
        <v>96</v>
      </c>
      <c r="C65" s="27" t="s">
        <v>97</v>
      </c>
      <c r="D65" s="9">
        <v>45667.703913800004</v>
      </c>
    </row>
    <row r="66" spans="2:4">
      <c r="B66" s="30" t="s">
        <v>98</v>
      </c>
      <c r="C66" s="31" t="s">
        <v>99</v>
      </c>
      <c r="D66" s="9">
        <v>16170.692480199999</v>
      </c>
    </row>
    <row r="67" spans="2:4">
      <c r="B67" s="32" t="s">
        <v>100</v>
      </c>
      <c r="C67" s="35" t="s">
        <v>101</v>
      </c>
      <c r="D67" s="9">
        <v>880.71048019999989</v>
      </c>
    </row>
    <row r="68" spans="2:4">
      <c r="B68" s="32" t="s">
        <v>102</v>
      </c>
      <c r="C68" s="35" t="s">
        <v>103</v>
      </c>
      <c r="D68" s="9">
        <v>15289.982</v>
      </c>
    </row>
    <row r="69" spans="2:4">
      <c r="B69" s="28" t="s">
        <v>104</v>
      </c>
      <c r="C69" s="33" t="s">
        <v>105</v>
      </c>
      <c r="D69" s="9">
        <v>0</v>
      </c>
    </row>
    <row r="70" spans="2:4" ht="34.200000000000003">
      <c r="B70" s="34" t="s">
        <v>106</v>
      </c>
      <c r="C70" s="33" t="s">
        <v>107</v>
      </c>
      <c r="D70" s="9">
        <v>0</v>
      </c>
    </row>
    <row r="71" spans="2:4">
      <c r="B71" s="34" t="s">
        <v>108</v>
      </c>
      <c r="C71" s="33" t="s">
        <v>109</v>
      </c>
      <c r="D71" s="9">
        <v>15289.982</v>
      </c>
    </row>
    <row r="72" spans="2:4">
      <c r="B72" s="32" t="s">
        <v>110</v>
      </c>
      <c r="C72" s="35" t="s">
        <v>111</v>
      </c>
      <c r="D72" s="9">
        <v>0</v>
      </c>
    </row>
    <row r="73" spans="2:4">
      <c r="B73" s="28" t="s">
        <v>112</v>
      </c>
      <c r="C73" s="33" t="s">
        <v>113</v>
      </c>
      <c r="D73" s="9">
        <v>0</v>
      </c>
    </row>
    <row r="74" spans="2:4">
      <c r="B74" s="30" t="s">
        <v>114</v>
      </c>
      <c r="C74" s="31" t="s">
        <v>115</v>
      </c>
      <c r="D74" s="36">
        <v>0</v>
      </c>
    </row>
    <row r="75" spans="2:4">
      <c r="B75" s="28" t="s">
        <v>116</v>
      </c>
      <c r="C75" s="29" t="s">
        <v>117</v>
      </c>
      <c r="D75" s="9">
        <v>0</v>
      </c>
    </row>
    <row r="76" spans="2:4" ht="22.8">
      <c r="B76" s="28" t="s">
        <v>118</v>
      </c>
      <c r="C76" s="29" t="s">
        <v>119</v>
      </c>
      <c r="D76" s="9">
        <v>0</v>
      </c>
    </row>
    <row r="77" spans="2:4">
      <c r="B77" s="28" t="s">
        <v>120</v>
      </c>
      <c r="C77" s="29" t="s">
        <v>121</v>
      </c>
      <c r="D77" s="9">
        <v>0</v>
      </c>
    </row>
    <row r="78" spans="2:4">
      <c r="B78" s="37" t="s">
        <v>122</v>
      </c>
      <c r="C78" s="31" t="s">
        <v>123</v>
      </c>
      <c r="D78" s="9">
        <v>0</v>
      </c>
    </row>
    <row r="79" spans="2:4">
      <c r="B79" s="28" t="s">
        <v>124</v>
      </c>
      <c r="C79" s="29" t="s">
        <v>125</v>
      </c>
      <c r="D79" s="9">
        <v>0</v>
      </c>
    </row>
    <row r="80" spans="2:4">
      <c r="B80" s="28" t="s">
        <v>126</v>
      </c>
      <c r="C80" s="29" t="s">
        <v>127</v>
      </c>
      <c r="D80" s="9">
        <v>0</v>
      </c>
    </row>
    <row r="81" spans="2:4">
      <c r="B81" s="28" t="s">
        <v>128</v>
      </c>
      <c r="C81" s="29" t="s">
        <v>129</v>
      </c>
      <c r="D81" s="9">
        <v>0</v>
      </c>
    </row>
    <row r="82" spans="2:4">
      <c r="B82" s="38" t="s">
        <v>130</v>
      </c>
      <c r="C82" s="29" t="s">
        <v>131</v>
      </c>
      <c r="D82" s="9">
        <v>0</v>
      </c>
    </row>
    <row r="83" spans="2:4">
      <c r="B83" s="37" t="s">
        <v>132</v>
      </c>
      <c r="C83" s="31" t="s">
        <v>133</v>
      </c>
      <c r="D83" s="9">
        <v>29344.012229200001</v>
      </c>
    </row>
    <row r="84" spans="2:4">
      <c r="B84" s="28" t="s">
        <v>134</v>
      </c>
      <c r="C84" s="29" t="s">
        <v>135</v>
      </c>
      <c r="D84" s="9">
        <v>23.257621799999995</v>
      </c>
    </row>
    <row r="85" spans="2:4">
      <c r="B85" s="28" t="s">
        <v>136</v>
      </c>
      <c r="C85" s="29" t="s">
        <v>137</v>
      </c>
      <c r="D85" s="9">
        <v>0</v>
      </c>
    </row>
    <row r="86" spans="2:4">
      <c r="B86" s="28" t="s">
        <v>138</v>
      </c>
      <c r="C86" s="29" t="s">
        <v>139</v>
      </c>
      <c r="D86" s="9">
        <v>81.127607399999988</v>
      </c>
    </row>
    <row r="87" spans="2:4">
      <c r="B87" s="28" t="s">
        <v>140</v>
      </c>
      <c r="C87" s="29" t="s">
        <v>141</v>
      </c>
      <c r="D87" s="9">
        <v>0</v>
      </c>
    </row>
    <row r="88" spans="2:4">
      <c r="B88" s="32" t="s">
        <v>142</v>
      </c>
      <c r="C88" s="35" t="s">
        <v>143</v>
      </c>
      <c r="D88" s="9">
        <v>29239.627</v>
      </c>
    </row>
    <row r="89" spans="2:4" ht="22.8">
      <c r="B89" s="28" t="s">
        <v>144</v>
      </c>
      <c r="C89" s="33" t="s">
        <v>145</v>
      </c>
      <c r="D89" s="9">
        <v>402.48</v>
      </c>
    </row>
    <row r="90" spans="2:4" ht="22.8">
      <c r="B90" s="39" t="s">
        <v>146</v>
      </c>
      <c r="C90" s="33" t="s">
        <v>147</v>
      </c>
      <c r="D90" s="9">
        <v>0</v>
      </c>
    </row>
    <row r="91" spans="2:4">
      <c r="B91" s="39" t="s">
        <v>148</v>
      </c>
      <c r="C91" s="33" t="s">
        <v>149</v>
      </c>
      <c r="D91" s="9">
        <v>0</v>
      </c>
    </row>
    <row r="92" spans="2:4">
      <c r="B92" s="37" t="s">
        <v>150</v>
      </c>
      <c r="C92" s="31" t="s">
        <v>151</v>
      </c>
      <c r="D92" s="9">
        <v>0</v>
      </c>
    </row>
    <row r="93" spans="2:4">
      <c r="B93" s="37" t="s">
        <v>152</v>
      </c>
      <c r="C93" s="31" t="s">
        <v>153</v>
      </c>
      <c r="D93" s="9">
        <v>152.9992044</v>
      </c>
    </row>
    <row r="94" spans="2:4">
      <c r="B94" s="28" t="s">
        <v>154</v>
      </c>
      <c r="C94" s="29" t="s">
        <v>155</v>
      </c>
      <c r="D94" s="9">
        <v>0</v>
      </c>
    </row>
    <row r="95" spans="2:4">
      <c r="B95" s="28" t="s">
        <v>156</v>
      </c>
      <c r="C95" s="29" t="s">
        <v>157</v>
      </c>
      <c r="D95" s="9">
        <v>44.771869799999997</v>
      </c>
    </row>
    <row r="96" spans="2:4">
      <c r="B96" s="28" t="s">
        <v>158</v>
      </c>
      <c r="C96" s="29" t="s">
        <v>159</v>
      </c>
      <c r="D96" s="9">
        <v>17.350199999999997</v>
      </c>
    </row>
    <row r="97" spans="2:4">
      <c r="B97" s="28" t="s">
        <v>160</v>
      </c>
      <c r="C97" s="29" t="s">
        <v>161</v>
      </c>
      <c r="D97" s="9">
        <v>90.877134599999991</v>
      </c>
    </row>
    <row r="98" spans="2:4">
      <c r="B98" s="28" t="s">
        <v>162</v>
      </c>
      <c r="C98" s="29" t="s">
        <v>163</v>
      </c>
      <c r="D98" s="9">
        <v>0</v>
      </c>
    </row>
    <row r="99" spans="2:4" ht="22.8">
      <c r="B99" s="28" t="s">
        <v>164</v>
      </c>
      <c r="C99" s="29" t="s">
        <v>165</v>
      </c>
      <c r="D99" s="9">
        <v>0</v>
      </c>
    </row>
    <row r="100" spans="2:4">
      <c r="B100" s="32" t="s">
        <v>166</v>
      </c>
      <c r="C100" s="35" t="s">
        <v>167</v>
      </c>
      <c r="D100" s="9">
        <v>0</v>
      </c>
    </row>
    <row r="101" spans="2:4" ht="34.799999999999997" thickBot="1">
      <c r="B101" s="40" t="s">
        <v>168</v>
      </c>
      <c r="C101" s="41" t="s">
        <v>169</v>
      </c>
      <c r="D101" s="75">
        <v>0</v>
      </c>
    </row>
    <row r="102" spans="2:4" ht="19.2" thickBot="1">
      <c r="B102" s="42"/>
      <c r="C102" s="43" t="s">
        <v>170</v>
      </c>
      <c r="D102" s="51"/>
    </row>
    <row r="103" spans="2:4">
      <c r="B103" s="95" t="s">
        <v>0</v>
      </c>
      <c r="C103" s="97" t="s">
        <v>1</v>
      </c>
      <c r="D103" s="22">
        <v>2011</v>
      </c>
    </row>
    <row r="104" spans="2:4">
      <c r="B104" s="96"/>
      <c r="C104" s="98"/>
      <c r="D104" s="64" t="s">
        <v>227</v>
      </c>
    </row>
    <row r="105" spans="2:4">
      <c r="B105" s="25" t="s">
        <v>171</v>
      </c>
      <c r="C105" s="44" t="s">
        <v>172</v>
      </c>
      <c r="D105" s="36">
        <v>0</v>
      </c>
    </row>
    <row r="106" spans="2:4">
      <c r="B106" s="39" t="s">
        <v>173</v>
      </c>
      <c r="C106" s="45" t="s">
        <v>174</v>
      </c>
      <c r="D106" s="9">
        <v>0</v>
      </c>
    </row>
    <row r="107" spans="2:4">
      <c r="B107" s="28" t="s">
        <v>175</v>
      </c>
      <c r="C107" s="45" t="s">
        <v>176</v>
      </c>
      <c r="D107" s="9">
        <v>0</v>
      </c>
    </row>
    <row r="108" spans="2:4">
      <c r="B108" s="28" t="s">
        <v>177</v>
      </c>
      <c r="C108" s="45" t="s">
        <v>91</v>
      </c>
      <c r="D108" s="9">
        <v>0</v>
      </c>
    </row>
    <row r="109" spans="2:4">
      <c r="B109" s="25" t="s">
        <v>178</v>
      </c>
      <c r="C109" s="44" t="s">
        <v>179</v>
      </c>
      <c r="D109" s="36">
        <v>0</v>
      </c>
    </row>
    <row r="110" spans="2:4">
      <c r="B110" s="28" t="s">
        <v>180</v>
      </c>
      <c r="C110" s="45" t="s">
        <v>181</v>
      </c>
      <c r="D110" s="9">
        <v>12</v>
      </c>
    </row>
    <row r="111" spans="2:4">
      <c r="B111" s="28" t="s">
        <v>182</v>
      </c>
      <c r="C111" s="45" t="s">
        <v>183</v>
      </c>
      <c r="D111" s="9">
        <v>0</v>
      </c>
    </row>
    <row r="112" spans="2:4">
      <c r="B112" s="28" t="s">
        <v>184</v>
      </c>
      <c r="C112" s="45" t="s">
        <v>185</v>
      </c>
      <c r="D112" s="9">
        <v>0</v>
      </c>
    </row>
    <row r="113" spans="2:4">
      <c r="B113" s="28" t="s">
        <v>186</v>
      </c>
      <c r="C113" s="45" t="s">
        <v>187</v>
      </c>
      <c r="D113" s="9">
        <v>0</v>
      </c>
    </row>
    <row r="114" spans="2:4" ht="22.8">
      <c r="B114" s="28" t="s">
        <v>188</v>
      </c>
      <c r="C114" s="45" t="s">
        <v>189</v>
      </c>
      <c r="D114" s="9">
        <v>0</v>
      </c>
    </row>
    <row r="115" spans="2:4" ht="15" thickBot="1">
      <c r="B115" s="46" t="s">
        <v>190</v>
      </c>
      <c r="C115" s="47" t="s">
        <v>91</v>
      </c>
      <c r="D115" s="75">
        <v>0</v>
      </c>
    </row>
    <row r="116" spans="2:4" ht="19.2" thickBot="1">
      <c r="B116" s="24"/>
      <c r="C116" s="43" t="s">
        <v>191</v>
      </c>
      <c r="D116" s="51"/>
    </row>
    <row r="117" spans="2:4">
      <c r="B117" s="95" t="s">
        <v>0</v>
      </c>
      <c r="C117" s="97" t="s">
        <v>1</v>
      </c>
      <c r="D117" s="22">
        <v>2011</v>
      </c>
    </row>
    <row r="118" spans="2:4">
      <c r="B118" s="96"/>
      <c r="C118" s="98"/>
      <c r="D118" s="64" t="s">
        <v>227</v>
      </c>
    </row>
    <row r="119" spans="2:4">
      <c r="B119" s="25" t="s">
        <v>192</v>
      </c>
      <c r="C119" s="44" t="s">
        <v>193</v>
      </c>
      <c r="D119" s="36">
        <v>0</v>
      </c>
    </row>
    <row r="120" spans="2:4">
      <c r="B120" s="26" t="s">
        <v>194</v>
      </c>
      <c r="C120" s="76" t="s">
        <v>195</v>
      </c>
      <c r="D120" s="36">
        <v>0</v>
      </c>
    </row>
    <row r="121" spans="2:4">
      <c r="B121" s="28" t="s">
        <v>196</v>
      </c>
      <c r="C121" s="29" t="s">
        <v>197</v>
      </c>
      <c r="D121" s="9">
        <v>0</v>
      </c>
    </row>
    <row r="122" spans="2:4" ht="22.8">
      <c r="B122" s="28" t="s">
        <v>198</v>
      </c>
      <c r="C122" s="29" t="s">
        <v>199</v>
      </c>
      <c r="D122" s="9">
        <v>0</v>
      </c>
    </row>
    <row r="123" spans="2:4" ht="22.8">
      <c r="B123" s="28" t="s">
        <v>200</v>
      </c>
      <c r="C123" s="29" t="s">
        <v>201</v>
      </c>
      <c r="D123" s="9">
        <v>0</v>
      </c>
    </row>
    <row r="124" spans="2:4">
      <c r="B124" s="28" t="s">
        <v>202</v>
      </c>
      <c r="C124" s="29" t="s">
        <v>203</v>
      </c>
      <c r="D124" s="9">
        <v>0</v>
      </c>
    </row>
    <row r="125" spans="2:4" ht="22.8">
      <c r="B125" s="28" t="s">
        <v>204</v>
      </c>
      <c r="C125" s="29" t="s">
        <v>205</v>
      </c>
      <c r="D125" s="9">
        <v>0</v>
      </c>
    </row>
    <row r="126" spans="2:4">
      <c r="B126" s="26" t="s">
        <v>206</v>
      </c>
      <c r="C126" s="76" t="s">
        <v>207</v>
      </c>
      <c r="D126" s="9">
        <v>0</v>
      </c>
    </row>
    <row r="127" spans="2:4" ht="15" thickBot="1">
      <c r="B127" s="48" t="s">
        <v>208</v>
      </c>
      <c r="C127" s="49" t="s">
        <v>209</v>
      </c>
      <c r="D127" s="11">
        <v>20</v>
      </c>
    </row>
    <row r="128" spans="2:4" ht="15" thickBot="1">
      <c r="B128" s="42"/>
      <c r="C128" s="50" t="s">
        <v>210</v>
      </c>
      <c r="D128" s="51"/>
    </row>
    <row r="129" spans="2:4">
      <c r="B129" s="95" t="s">
        <v>0</v>
      </c>
      <c r="C129" s="97" t="s">
        <v>1</v>
      </c>
      <c r="D129" s="22">
        <v>2011</v>
      </c>
    </row>
    <row r="130" spans="2:4">
      <c r="B130" s="96"/>
      <c r="C130" s="98"/>
      <c r="D130" s="64" t="s">
        <v>227</v>
      </c>
    </row>
    <row r="131" spans="2:4">
      <c r="B131" s="52" t="s">
        <v>211</v>
      </c>
      <c r="C131" s="53" t="s">
        <v>212</v>
      </c>
      <c r="D131" s="9">
        <v>86723.941981600001</v>
      </c>
    </row>
    <row r="132" spans="2:4">
      <c r="B132" s="52" t="s">
        <v>213</v>
      </c>
      <c r="C132" s="53" t="s">
        <v>214</v>
      </c>
      <c r="D132" s="9">
        <v>0</v>
      </c>
    </row>
    <row r="133" spans="2:4" ht="22.8">
      <c r="B133" s="52" t="s">
        <v>215</v>
      </c>
      <c r="C133" s="29" t="s">
        <v>216</v>
      </c>
      <c r="D133" s="9">
        <v>0</v>
      </c>
    </row>
    <row r="134" spans="2:4" ht="23.4" thickBot="1">
      <c r="B134" s="54" t="s">
        <v>217</v>
      </c>
      <c r="C134" s="55" t="s">
        <v>218</v>
      </c>
      <c r="D134" s="75">
        <v>0</v>
      </c>
    </row>
    <row r="135" spans="2:4" ht="19.2" thickBot="1">
      <c r="B135" s="24"/>
      <c r="C135" s="43" t="s">
        <v>219</v>
      </c>
      <c r="D135" s="51"/>
    </row>
    <row r="136" spans="2:4">
      <c r="B136" s="95" t="s">
        <v>0</v>
      </c>
      <c r="C136" s="100" t="s">
        <v>1</v>
      </c>
      <c r="D136" s="23">
        <v>2011</v>
      </c>
    </row>
    <row r="137" spans="2:4" ht="15" thickBot="1">
      <c r="B137" s="99"/>
      <c r="C137" s="101"/>
      <c r="D137" s="77" t="s">
        <v>227</v>
      </c>
    </row>
    <row r="138" spans="2:4">
      <c r="B138" s="56" t="s">
        <v>220</v>
      </c>
      <c r="C138" s="57" t="s">
        <v>221</v>
      </c>
      <c r="D138" s="78">
        <v>0</v>
      </c>
    </row>
    <row r="139" spans="2:4" ht="22.8">
      <c r="B139" s="58" t="s">
        <v>222</v>
      </c>
      <c r="C139" s="59" t="s">
        <v>223</v>
      </c>
      <c r="D139" s="62">
        <v>68329.322</v>
      </c>
    </row>
    <row r="140" spans="2:4" ht="23.4" thickBot="1">
      <c r="B140" s="60" t="s">
        <v>224</v>
      </c>
      <c r="C140" s="61" t="s">
        <v>225</v>
      </c>
      <c r="D140" s="63">
        <v>0</v>
      </c>
    </row>
  </sheetData>
  <mergeCells count="14">
    <mergeCell ref="B27:B28"/>
    <mergeCell ref="C27:C28"/>
    <mergeCell ref="B3:B4"/>
    <mergeCell ref="C3:C4"/>
    <mergeCell ref="B136:B137"/>
    <mergeCell ref="C136:C137"/>
    <mergeCell ref="B117:B118"/>
    <mergeCell ref="C117:C118"/>
    <mergeCell ref="B53:B54"/>
    <mergeCell ref="B103:B104"/>
    <mergeCell ref="C53:C54"/>
    <mergeCell ref="B129:B130"/>
    <mergeCell ref="C129:C130"/>
    <mergeCell ref="C103:C104"/>
  </mergeCells>
  <pageMargins left="0.7" right="0.7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40"/>
  <sheetViews>
    <sheetView topLeftCell="A111" zoomScaleNormal="100" workbookViewId="0">
      <selection activeCell="C139" sqref="C139"/>
    </sheetView>
  </sheetViews>
  <sheetFormatPr defaultRowHeight="14.4"/>
  <cols>
    <col min="3" max="3" width="52.109375" customWidth="1"/>
    <col min="4" max="4" width="18.5546875" customWidth="1"/>
    <col min="6" max="6" width="13.77734375" customWidth="1"/>
  </cols>
  <sheetData>
    <row r="1" spans="2:4" ht="18">
      <c r="C1" s="89" t="s">
        <v>226</v>
      </c>
    </row>
    <row r="2" spans="2:4" ht="15" thickBot="1"/>
    <row r="3" spans="2:4">
      <c r="B3" s="95" t="s">
        <v>0</v>
      </c>
      <c r="C3" s="100" t="s">
        <v>1</v>
      </c>
      <c r="D3" s="79">
        <v>2011</v>
      </c>
    </row>
    <row r="4" spans="2:4" ht="15" thickBot="1">
      <c r="B4" s="99"/>
      <c r="C4" s="101"/>
      <c r="D4" s="80" t="s">
        <v>227</v>
      </c>
    </row>
    <row r="5" spans="2:4">
      <c r="B5" s="10" t="s">
        <v>2</v>
      </c>
      <c r="C5" s="70" t="s">
        <v>3</v>
      </c>
      <c r="D5" s="71">
        <v>0</v>
      </c>
    </row>
    <row r="6" spans="2:4">
      <c r="B6" s="13" t="s">
        <v>4</v>
      </c>
      <c r="C6" s="19" t="s">
        <v>5</v>
      </c>
      <c r="D6" s="12">
        <v>0</v>
      </c>
    </row>
    <row r="7" spans="2:4">
      <c r="B7" s="13" t="s">
        <v>6</v>
      </c>
      <c r="C7" s="19" t="s">
        <v>7</v>
      </c>
      <c r="D7" s="12">
        <v>278.93</v>
      </c>
    </row>
    <row r="8" spans="2:4">
      <c r="B8" s="15" t="s">
        <v>8</v>
      </c>
      <c r="C8" s="19" t="s">
        <v>9</v>
      </c>
      <c r="D8" s="12">
        <v>335.58</v>
      </c>
    </row>
    <row r="9" spans="2:4">
      <c r="B9" s="66" t="s">
        <v>10</v>
      </c>
      <c r="C9" s="67" t="s">
        <v>11</v>
      </c>
      <c r="D9" s="87"/>
    </row>
    <row r="10" spans="2:4">
      <c r="B10" s="15" t="s">
        <v>12</v>
      </c>
      <c r="C10" s="19" t="s">
        <v>13</v>
      </c>
      <c r="D10" s="12">
        <v>0</v>
      </c>
    </row>
    <row r="11" spans="2:4">
      <c r="B11" s="16" t="s">
        <v>14</v>
      </c>
      <c r="C11" s="14" t="s">
        <v>11</v>
      </c>
      <c r="D11" s="87"/>
    </row>
    <row r="12" spans="2:4">
      <c r="B12" s="16" t="s">
        <v>15</v>
      </c>
      <c r="C12" s="14" t="s">
        <v>16</v>
      </c>
      <c r="D12" s="87"/>
    </row>
    <row r="13" spans="2:4">
      <c r="B13" s="17" t="s">
        <v>17</v>
      </c>
      <c r="C13" s="19" t="s">
        <v>18</v>
      </c>
      <c r="D13" s="12">
        <v>0</v>
      </c>
    </row>
    <row r="14" spans="2:4">
      <c r="B14" s="16" t="s">
        <v>19</v>
      </c>
      <c r="C14" s="14" t="s">
        <v>11</v>
      </c>
      <c r="D14" s="87"/>
    </row>
    <row r="15" spans="2:4">
      <c r="B15" s="16" t="s">
        <v>20</v>
      </c>
      <c r="C15" s="14" t="s">
        <v>16</v>
      </c>
      <c r="D15" s="87"/>
    </row>
    <row r="16" spans="2:4">
      <c r="B16" s="17" t="s">
        <v>21</v>
      </c>
      <c r="C16" s="19" t="s">
        <v>22</v>
      </c>
      <c r="D16" s="12">
        <v>0</v>
      </c>
    </row>
    <row r="17" spans="2:4">
      <c r="B17" s="16" t="s">
        <v>23</v>
      </c>
      <c r="C17" s="14" t="s">
        <v>11</v>
      </c>
      <c r="D17" s="87"/>
    </row>
    <row r="18" spans="2:4">
      <c r="B18" s="16" t="s">
        <v>24</v>
      </c>
      <c r="C18" s="14" t="s">
        <v>16</v>
      </c>
      <c r="D18" s="87"/>
    </row>
    <row r="19" spans="2:4">
      <c r="B19" s="17" t="s">
        <v>25</v>
      </c>
      <c r="C19" s="19" t="s">
        <v>26</v>
      </c>
      <c r="D19" s="12">
        <v>0</v>
      </c>
    </row>
    <row r="20" spans="2:4">
      <c r="B20" s="16" t="s">
        <v>27</v>
      </c>
      <c r="C20" s="14" t="s">
        <v>11</v>
      </c>
      <c r="D20" s="87"/>
    </row>
    <row r="21" spans="2:4">
      <c r="B21" s="16" t="s">
        <v>28</v>
      </c>
      <c r="C21" s="14" t="s">
        <v>16</v>
      </c>
      <c r="D21" s="87"/>
    </row>
    <row r="22" spans="2:4">
      <c r="B22" s="18" t="s">
        <v>29</v>
      </c>
      <c r="C22" s="19" t="s">
        <v>30</v>
      </c>
      <c r="D22" s="12">
        <v>0</v>
      </c>
    </row>
    <row r="23" spans="2:4">
      <c r="B23" s="16" t="s">
        <v>31</v>
      </c>
      <c r="C23" s="14" t="s">
        <v>32</v>
      </c>
      <c r="D23" s="12">
        <v>0</v>
      </c>
    </row>
    <row r="24" spans="2:4">
      <c r="B24" s="16" t="s">
        <v>33</v>
      </c>
      <c r="C24" s="14" t="s">
        <v>34</v>
      </c>
      <c r="D24" s="12">
        <v>0</v>
      </c>
    </row>
    <row r="25" spans="2:4" ht="15" thickBot="1">
      <c r="B25" s="1" t="s">
        <v>35</v>
      </c>
      <c r="C25" s="20" t="s">
        <v>36</v>
      </c>
      <c r="D25" s="72">
        <v>0</v>
      </c>
    </row>
    <row r="26" spans="2:4" ht="19.2" thickBot="1">
      <c r="B26" s="65"/>
      <c r="C26" s="21" t="s">
        <v>37</v>
      </c>
      <c r="D26" s="51"/>
    </row>
    <row r="27" spans="2:4">
      <c r="B27" s="95" t="s">
        <v>0</v>
      </c>
      <c r="C27" s="97" t="s">
        <v>1</v>
      </c>
      <c r="D27" s="22">
        <v>2011</v>
      </c>
    </row>
    <row r="28" spans="2:4">
      <c r="B28" s="96"/>
      <c r="C28" s="98"/>
      <c r="D28" s="64" t="s">
        <v>227</v>
      </c>
    </row>
    <row r="29" spans="2:4">
      <c r="B29" s="2" t="s">
        <v>38</v>
      </c>
      <c r="C29" s="44" t="s">
        <v>39</v>
      </c>
      <c r="D29" s="83">
        <v>244.96899999999999</v>
      </c>
    </row>
    <row r="30" spans="2:4" ht="22.8">
      <c r="B30" s="3" t="s">
        <v>40</v>
      </c>
      <c r="C30" s="27" t="s">
        <v>41</v>
      </c>
      <c r="D30" s="84">
        <v>244.96899999999999</v>
      </c>
    </row>
    <row r="31" spans="2:4">
      <c r="B31" s="4" t="s">
        <v>42</v>
      </c>
      <c r="C31" s="5" t="s">
        <v>43</v>
      </c>
      <c r="D31" s="85">
        <v>0</v>
      </c>
    </row>
    <row r="32" spans="2:4">
      <c r="B32" s="4" t="s">
        <v>44</v>
      </c>
      <c r="C32" s="5" t="s">
        <v>45</v>
      </c>
      <c r="D32" s="85">
        <v>244.96899999999999</v>
      </c>
    </row>
    <row r="33" spans="2:4">
      <c r="B33" s="4" t="s">
        <v>46</v>
      </c>
      <c r="C33" s="5" t="s">
        <v>47</v>
      </c>
      <c r="D33" s="85">
        <v>0</v>
      </c>
    </row>
    <row r="34" spans="2:4">
      <c r="B34" s="68" t="s">
        <v>48</v>
      </c>
      <c r="C34" s="69" t="s">
        <v>11</v>
      </c>
      <c r="D34" s="88"/>
    </row>
    <row r="35" spans="2:4">
      <c r="B35" s="4" t="s">
        <v>49</v>
      </c>
      <c r="C35" s="5" t="s">
        <v>50</v>
      </c>
      <c r="D35" s="85">
        <v>0</v>
      </c>
    </row>
    <row r="36" spans="2:4">
      <c r="B36" s="68" t="s">
        <v>51</v>
      </c>
      <c r="C36" s="69" t="s">
        <v>11</v>
      </c>
      <c r="D36" s="88"/>
    </row>
    <row r="37" spans="2:4">
      <c r="B37" s="68" t="s">
        <v>52</v>
      </c>
      <c r="C37" s="69" t="s">
        <v>16</v>
      </c>
      <c r="D37" s="88"/>
    </row>
    <row r="38" spans="2:4">
      <c r="B38" s="4" t="s">
        <v>53</v>
      </c>
      <c r="C38" s="5" t="s">
        <v>54</v>
      </c>
      <c r="D38" s="85">
        <v>0</v>
      </c>
    </row>
    <row r="39" spans="2:4">
      <c r="B39" s="68" t="s">
        <v>55</v>
      </c>
      <c r="C39" s="69" t="s">
        <v>11</v>
      </c>
      <c r="D39" s="88"/>
    </row>
    <row r="40" spans="2:4">
      <c r="B40" s="68" t="s">
        <v>56</v>
      </c>
      <c r="C40" s="69" t="s">
        <v>16</v>
      </c>
      <c r="D40" s="88"/>
    </row>
    <row r="41" spans="2:4">
      <c r="B41" s="4" t="s">
        <v>57</v>
      </c>
      <c r="C41" s="5" t="s">
        <v>58</v>
      </c>
      <c r="D41" s="85">
        <v>0</v>
      </c>
    </row>
    <row r="42" spans="2:4">
      <c r="B42" s="68" t="s">
        <v>59</v>
      </c>
      <c r="C42" s="69" t="s">
        <v>11</v>
      </c>
      <c r="D42" s="88"/>
    </row>
    <row r="43" spans="2:4">
      <c r="B43" s="68" t="s">
        <v>60</v>
      </c>
      <c r="C43" s="69" t="s">
        <v>16</v>
      </c>
      <c r="D43" s="88"/>
    </row>
    <row r="44" spans="2:4">
      <c r="B44" s="4" t="s">
        <v>61</v>
      </c>
      <c r="C44" s="5" t="s">
        <v>62</v>
      </c>
      <c r="D44" s="85">
        <v>0</v>
      </c>
    </row>
    <row r="45" spans="2:4">
      <c r="B45" s="68" t="s">
        <v>63</v>
      </c>
      <c r="C45" s="69" t="s">
        <v>11</v>
      </c>
      <c r="D45" s="88"/>
    </row>
    <row r="46" spans="2:4">
      <c r="B46" s="68" t="s">
        <v>64</v>
      </c>
      <c r="C46" s="69" t="s">
        <v>16</v>
      </c>
      <c r="D46" s="88"/>
    </row>
    <row r="47" spans="2:4">
      <c r="B47" s="4" t="s">
        <v>65</v>
      </c>
      <c r="C47" s="5" t="s">
        <v>66</v>
      </c>
      <c r="D47" s="84">
        <v>0</v>
      </c>
    </row>
    <row r="48" spans="2:4" ht="57">
      <c r="B48" s="81" t="s">
        <v>67</v>
      </c>
      <c r="C48" s="82" t="s">
        <v>68</v>
      </c>
      <c r="D48" s="85">
        <v>0</v>
      </c>
    </row>
    <row r="49" spans="2:6">
      <c r="B49" s="6" t="s">
        <v>69</v>
      </c>
      <c r="C49" s="7" t="s">
        <v>70</v>
      </c>
      <c r="D49" s="85">
        <v>0</v>
      </c>
    </row>
    <row r="50" spans="2:6">
      <c r="B50" s="6" t="s">
        <v>71</v>
      </c>
      <c r="C50" s="7" t="s">
        <v>72</v>
      </c>
      <c r="D50" s="85">
        <v>0</v>
      </c>
    </row>
    <row r="51" spans="2:6" ht="15" thickBot="1">
      <c r="B51" s="8" t="s">
        <v>73</v>
      </c>
      <c r="C51" s="73" t="s">
        <v>74</v>
      </c>
      <c r="D51" s="86">
        <v>0</v>
      </c>
    </row>
    <row r="52" spans="2:6" ht="19.2" thickBot="1">
      <c r="B52" s="24"/>
      <c r="C52" s="21" t="s">
        <v>75</v>
      </c>
      <c r="D52" s="74"/>
    </row>
    <row r="53" spans="2:6">
      <c r="B53" s="95" t="s">
        <v>0</v>
      </c>
      <c r="C53" s="97" t="s">
        <v>1</v>
      </c>
      <c r="D53" s="22">
        <v>2011</v>
      </c>
    </row>
    <row r="54" spans="2:6">
      <c r="B54" s="96"/>
      <c r="C54" s="98"/>
      <c r="D54" s="64" t="s">
        <v>227</v>
      </c>
    </row>
    <row r="55" spans="2:6" ht="22.8">
      <c r="B55" s="25" t="s">
        <v>76</v>
      </c>
      <c r="C55" s="44" t="s">
        <v>77</v>
      </c>
      <c r="D55" s="90">
        <f>D56+D57+D58+D63+D65-0.03</f>
        <v>86723.941981600001</v>
      </c>
      <c r="F55" s="92"/>
    </row>
    <row r="56" spans="2:6">
      <c r="B56" s="26" t="s">
        <v>78</v>
      </c>
      <c r="C56" s="27" t="s">
        <v>79</v>
      </c>
      <c r="D56" s="91">
        <f>3001.346*0.3213</f>
        <v>964.3324697999999</v>
      </c>
    </row>
    <row r="57" spans="2:6">
      <c r="B57" s="26" t="s">
        <v>80</v>
      </c>
      <c r="C57" s="27" t="s">
        <v>81</v>
      </c>
      <c r="D57" s="91">
        <f>1026.46*0.3213</f>
        <v>329.80159800000001</v>
      </c>
      <c r="E57" s="92"/>
    </row>
    <row r="58" spans="2:6">
      <c r="B58" s="26" t="s">
        <v>82</v>
      </c>
      <c r="C58" s="27" t="s">
        <v>83</v>
      </c>
      <c r="D58" s="91">
        <f>D59+D60+D61+D62</f>
        <v>39713.476999999999</v>
      </c>
      <c r="E58" s="92"/>
    </row>
    <row r="59" spans="2:6">
      <c r="B59" s="28" t="s">
        <v>84</v>
      </c>
      <c r="C59" s="45" t="s">
        <v>85</v>
      </c>
      <c r="D59" s="91">
        <v>32858.415000000001</v>
      </c>
    </row>
    <row r="60" spans="2:6">
      <c r="B60" s="28" t="s">
        <v>86</v>
      </c>
      <c r="C60" s="45" t="s">
        <v>87</v>
      </c>
      <c r="D60" s="91">
        <v>0</v>
      </c>
    </row>
    <row r="61" spans="2:6">
      <c r="B61" s="28" t="s">
        <v>88</v>
      </c>
      <c r="C61" s="45" t="s">
        <v>89</v>
      </c>
      <c r="D61" s="91">
        <v>0</v>
      </c>
    </row>
    <row r="62" spans="2:6">
      <c r="B62" s="28" t="s">
        <v>90</v>
      </c>
      <c r="C62" s="45" t="s">
        <v>91</v>
      </c>
      <c r="D62" s="91">
        <f>2742.025+3427.531+685.506</f>
        <v>6855.0620000000008</v>
      </c>
    </row>
    <row r="63" spans="2:6">
      <c r="B63" s="26" t="s">
        <v>92</v>
      </c>
      <c r="C63" s="27" t="s">
        <v>93</v>
      </c>
      <c r="D63" s="91">
        <f>D64</f>
        <v>48.656999999999996</v>
      </c>
    </row>
    <row r="64" spans="2:6" ht="22.8">
      <c r="B64" s="28" t="s">
        <v>94</v>
      </c>
      <c r="C64" s="29" t="s">
        <v>95</v>
      </c>
      <c r="D64" s="91">
        <v>48.656999999999996</v>
      </c>
    </row>
    <row r="65" spans="2:4">
      <c r="B65" s="26" t="s">
        <v>96</v>
      </c>
      <c r="C65" s="27" t="s">
        <v>97</v>
      </c>
      <c r="D65" s="91">
        <f>D66+D74+D78+D83+D92+D93</f>
        <v>45667.703913800004</v>
      </c>
    </row>
    <row r="66" spans="2:4">
      <c r="B66" s="30" t="s">
        <v>98</v>
      </c>
      <c r="C66" s="31" t="s">
        <v>99</v>
      </c>
      <c r="D66" s="91">
        <f>D67+D68+D72</f>
        <v>16170.692480199999</v>
      </c>
    </row>
    <row r="67" spans="2:4">
      <c r="B67" s="32" t="s">
        <v>100</v>
      </c>
      <c r="C67" s="35" t="s">
        <v>101</v>
      </c>
      <c r="D67" s="91">
        <f>(1222.85+641.949+5.4+1+36.354+52.696+11.55+228.355)*0.3213+173.801</f>
        <v>880.71048019999989</v>
      </c>
    </row>
    <row r="68" spans="2:4">
      <c r="B68" s="32" t="s">
        <v>102</v>
      </c>
      <c r="C68" s="35" t="s">
        <v>103</v>
      </c>
      <c r="D68" s="91">
        <f>D69+D70+D71</f>
        <v>15289.982</v>
      </c>
    </row>
    <row r="69" spans="2:4">
      <c r="B69" s="28" t="s">
        <v>104</v>
      </c>
      <c r="C69" s="33" t="s">
        <v>105</v>
      </c>
      <c r="D69" s="9">
        <v>0</v>
      </c>
    </row>
    <row r="70" spans="2:4" ht="34.200000000000003">
      <c r="B70" s="34" t="s">
        <v>106</v>
      </c>
      <c r="C70" s="33" t="s">
        <v>107</v>
      </c>
      <c r="D70" s="9">
        <v>0</v>
      </c>
    </row>
    <row r="71" spans="2:4">
      <c r="B71" s="34" t="s">
        <v>108</v>
      </c>
      <c r="C71" s="33" t="s">
        <v>109</v>
      </c>
      <c r="D71" s="91">
        <v>15289.982</v>
      </c>
    </row>
    <row r="72" spans="2:4">
      <c r="B72" s="32" t="s">
        <v>110</v>
      </c>
      <c r="C72" s="35" t="s">
        <v>111</v>
      </c>
      <c r="D72" s="9">
        <v>0</v>
      </c>
    </row>
    <row r="73" spans="2:4">
      <c r="B73" s="28" t="s">
        <v>112</v>
      </c>
      <c r="C73" s="33" t="s">
        <v>113</v>
      </c>
      <c r="D73" s="9">
        <v>0</v>
      </c>
    </row>
    <row r="74" spans="2:4">
      <c r="B74" s="30" t="s">
        <v>114</v>
      </c>
      <c r="C74" s="31" t="s">
        <v>115</v>
      </c>
      <c r="D74" s="36">
        <f>D75+D76+D77</f>
        <v>0</v>
      </c>
    </row>
    <row r="75" spans="2:4">
      <c r="B75" s="28" t="s">
        <v>116</v>
      </c>
      <c r="C75" s="29" t="s">
        <v>117</v>
      </c>
      <c r="D75" s="9">
        <v>0</v>
      </c>
    </row>
    <row r="76" spans="2:4" ht="22.8">
      <c r="B76" s="28" t="s">
        <v>118</v>
      </c>
      <c r="C76" s="29" t="s">
        <v>119</v>
      </c>
      <c r="D76" s="9">
        <v>0</v>
      </c>
    </row>
    <row r="77" spans="2:4">
      <c r="B77" s="28" t="s">
        <v>120</v>
      </c>
      <c r="C77" s="29" t="s">
        <v>121</v>
      </c>
      <c r="D77" s="9">
        <v>0</v>
      </c>
    </row>
    <row r="78" spans="2:4">
      <c r="B78" s="37" t="s">
        <v>122</v>
      </c>
      <c r="C78" s="31" t="s">
        <v>123</v>
      </c>
      <c r="D78" s="36">
        <v>0</v>
      </c>
    </row>
    <row r="79" spans="2:4">
      <c r="B79" s="28" t="s">
        <v>124</v>
      </c>
      <c r="C79" s="29" t="s">
        <v>125</v>
      </c>
      <c r="D79" s="9">
        <v>0</v>
      </c>
    </row>
    <row r="80" spans="2:4">
      <c r="B80" s="28" t="s">
        <v>126</v>
      </c>
      <c r="C80" s="29" t="s">
        <v>127</v>
      </c>
      <c r="D80" s="9">
        <v>0</v>
      </c>
    </row>
    <row r="81" spans="2:4">
      <c r="B81" s="28" t="s">
        <v>128</v>
      </c>
      <c r="C81" s="29" t="s">
        <v>129</v>
      </c>
      <c r="D81" s="9">
        <v>0</v>
      </c>
    </row>
    <row r="82" spans="2:4">
      <c r="B82" s="38" t="s">
        <v>130</v>
      </c>
      <c r="C82" s="29" t="s">
        <v>131</v>
      </c>
      <c r="D82" s="9">
        <v>0</v>
      </c>
    </row>
    <row r="83" spans="2:4">
      <c r="B83" s="37" t="s">
        <v>132</v>
      </c>
      <c r="C83" s="31" t="s">
        <v>133</v>
      </c>
      <c r="D83" s="36">
        <f>D84+D85+D86+D87+D88</f>
        <v>29344.012229200001</v>
      </c>
    </row>
    <row r="84" spans="2:4">
      <c r="B84" s="28" t="s">
        <v>134</v>
      </c>
      <c r="C84" s="29" t="s">
        <v>135</v>
      </c>
      <c r="D84" s="90">
        <f>0.3213*72.386</f>
        <v>23.257621799999995</v>
      </c>
    </row>
    <row r="85" spans="2:4">
      <c r="B85" s="28" t="s">
        <v>136</v>
      </c>
      <c r="C85" s="29" t="s">
        <v>137</v>
      </c>
      <c r="D85" s="9">
        <v>0</v>
      </c>
    </row>
    <row r="86" spans="2:4">
      <c r="B86" s="28" t="s">
        <v>138</v>
      </c>
      <c r="C86" s="29" t="s">
        <v>139</v>
      </c>
      <c r="D86" s="90">
        <f>(75.455+34.382+142.661)*0.3213</f>
        <v>81.127607399999988</v>
      </c>
    </row>
    <row r="87" spans="2:4">
      <c r="B87" s="28" t="s">
        <v>140</v>
      </c>
      <c r="C87" s="29" t="s">
        <v>141</v>
      </c>
      <c r="D87" s="9">
        <v>0</v>
      </c>
    </row>
    <row r="88" spans="2:4">
      <c r="B88" s="32" t="s">
        <v>142</v>
      </c>
      <c r="C88" s="35" t="s">
        <v>143</v>
      </c>
      <c r="D88" s="91">
        <f>D89+D90+D91+28837.147</f>
        <v>29239.627</v>
      </c>
    </row>
    <row r="89" spans="2:4" ht="22.8">
      <c r="B89" s="28" t="s">
        <v>144</v>
      </c>
      <c r="C89" s="33" t="s">
        <v>145</v>
      </c>
      <c r="D89" s="91">
        <v>402.48</v>
      </c>
    </row>
    <row r="90" spans="2:4" ht="22.8">
      <c r="B90" s="39" t="s">
        <v>146</v>
      </c>
      <c r="C90" s="33" t="s">
        <v>147</v>
      </c>
      <c r="D90" s="9">
        <v>0</v>
      </c>
    </row>
    <row r="91" spans="2:4">
      <c r="B91" s="39" t="s">
        <v>148</v>
      </c>
      <c r="C91" s="33" t="s">
        <v>149</v>
      </c>
      <c r="D91" s="9">
        <v>0</v>
      </c>
    </row>
    <row r="92" spans="2:4">
      <c r="B92" s="37" t="s">
        <v>150</v>
      </c>
      <c r="C92" s="31" t="s">
        <v>151</v>
      </c>
      <c r="D92" s="9">
        <v>0</v>
      </c>
    </row>
    <row r="93" spans="2:4">
      <c r="B93" s="37" t="s">
        <v>152</v>
      </c>
      <c r="C93" s="31" t="s">
        <v>153</v>
      </c>
      <c r="D93" s="9">
        <f>D94+D95+D96+D97+D98+D99+D100</f>
        <v>152.9992044</v>
      </c>
    </row>
    <row r="94" spans="2:4">
      <c r="B94" s="28" t="s">
        <v>154</v>
      </c>
      <c r="C94" s="29" t="s">
        <v>155</v>
      </c>
      <c r="D94" s="9">
        <v>0</v>
      </c>
    </row>
    <row r="95" spans="2:4">
      <c r="B95" s="28" t="s">
        <v>156</v>
      </c>
      <c r="C95" s="29" t="s">
        <v>157</v>
      </c>
      <c r="D95" s="90">
        <f>0.3213*139.346</f>
        <v>44.771869799999997</v>
      </c>
    </row>
    <row r="96" spans="2:4">
      <c r="B96" s="28" t="s">
        <v>158</v>
      </c>
      <c r="C96" s="29" t="s">
        <v>159</v>
      </c>
      <c r="D96" s="90">
        <f>0.3213*54</f>
        <v>17.350199999999997</v>
      </c>
    </row>
    <row r="97" spans="2:4">
      <c r="B97" s="28" t="s">
        <v>160</v>
      </c>
      <c r="C97" s="29" t="s">
        <v>161</v>
      </c>
      <c r="D97" s="90">
        <f>(244.652+38.19)*0.3213</f>
        <v>90.877134599999991</v>
      </c>
    </row>
    <row r="98" spans="2:4">
      <c r="B98" s="28" t="s">
        <v>162</v>
      </c>
      <c r="C98" s="29" t="s">
        <v>163</v>
      </c>
      <c r="D98" s="9">
        <v>0</v>
      </c>
    </row>
    <row r="99" spans="2:4" ht="22.8">
      <c r="B99" s="28" t="s">
        <v>164</v>
      </c>
      <c r="C99" s="29" t="s">
        <v>165</v>
      </c>
      <c r="D99" s="9">
        <v>0</v>
      </c>
    </row>
    <row r="100" spans="2:4">
      <c r="B100" s="32" t="s">
        <v>166</v>
      </c>
      <c r="C100" s="35" t="s">
        <v>167</v>
      </c>
      <c r="D100" s="90">
        <f>D101</f>
        <v>0</v>
      </c>
    </row>
    <row r="101" spans="2:4" ht="34.799999999999997" thickBot="1">
      <c r="B101" s="40" t="s">
        <v>168</v>
      </c>
      <c r="C101" s="41" t="s">
        <v>169</v>
      </c>
      <c r="D101" s="75">
        <v>0</v>
      </c>
    </row>
    <row r="102" spans="2:4" ht="19.2" thickBot="1">
      <c r="B102" s="42"/>
      <c r="C102" s="43" t="s">
        <v>170</v>
      </c>
      <c r="D102" s="51"/>
    </row>
    <row r="103" spans="2:4">
      <c r="B103" s="95" t="s">
        <v>0</v>
      </c>
      <c r="C103" s="97" t="s">
        <v>1</v>
      </c>
      <c r="D103" s="22">
        <v>2011</v>
      </c>
    </row>
    <row r="104" spans="2:4">
      <c r="B104" s="96"/>
      <c r="C104" s="98"/>
      <c r="D104" s="64" t="s">
        <v>227</v>
      </c>
    </row>
    <row r="105" spans="2:4">
      <c r="B105" s="25" t="s">
        <v>171</v>
      </c>
      <c r="C105" s="44" t="s">
        <v>172</v>
      </c>
      <c r="D105" s="36">
        <v>0</v>
      </c>
    </row>
    <row r="106" spans="2:4">
      <c r="B106" s="39" t="s">
        <v>173</v>
      </c>
      <c r="C106" s="45" t="s">
        <v>174</v>
      </c>
      <c r="D106" s="9">
        <v>0</v>
      </c>
    </row>
    <row r="107" spans="2:4">
      <c r="B107" s="28" t="s">
        <v>175</v>
      </c>
      <c r="C107" s="45" t="s">
        <v>176</v>
      </c>
      <c r="D107" s="9">
        <v>0</v>
      </c>
    </row>
    <row r="108" spans="2:4">
      <c r="B108" s="28" t="s">
        <v>177</v>
      </c>
      <c r="C108" s="45" t="s">
        <v>91</v>
      </c>
      <c r="D108" s="9">
        <v>0</v>
      </c>
    </row>
    <row r="109" spans="2:4">
      <c r="B109" s="25" t="s">
        <v>178</v>
      </c>
      <c r="C109" s="44" t="s">
        <v>179</v>
      </c>
      <c r="D109" s="36">
        <v>0</v>
      </c>
    </row>
    <row r="110" spans="2:4">
      <c r="B110" s="28" t="s">
        <v>180</v>
      </c>
      <c r="C110" s="45" t="s">
        <v>181</v>
      </c>
      <c r="D110" s="9">
        <v>0</v>
      </c>
    </row>
    <row r="111" spans="2:4">
      <c r="B111" s="28" t="s">
        <v>182</v>
      </c>
      <c r="C111" s="45" t="s">
        <v>183</v>
      </c>
      <c r="D111" s="9">
        <v>0</v>
      </c>
    </row>
    <row r="112" spans="2:4">
      <c r="B112" s="28" t="s">
        <v>184</v>
      </c>
      <c r="C112" s="45" t="s">
        <v>185</v>
      </c>
      <c r="D112" s="9">
        <v>0</v>
      </c>
    </row>
    <row r="113" spans="2:4">
      <c r="B113" s="28" t="s">
        <v>186</v>
      </c>
      <c r="C113" s="45" t="s">
        <v>187</v>
      </c>
      <c r="D113" s="9">
        <v>0</v>
      </c>
    </row>
    <row r="114" spans="2:4" ht="22.8">
      <c r="B114" s="28" t="s">
        <v>188</v>
      </c>
      <c r="C114" s="45" t="s">
        <v>189</v>
      </c>
      <c r="D114" s="9">
        <v>0</v>
      </c>
    </row>
    <row r="115" spans="2:4" ht="15" thickBot="1">
      <c r="B115" s="46" t="s">
        <v>190</v>
      </c>
      <c r="C115" s="47" t="s">
        <v>91</v>
      </c>
      <c r="D115" s="75">
        <v>0</v>
      </c>
    </row>
    <row r="116" spans="2:4" ht="19.2" thickBot="1">
      <c r="B116" s="24"/>
      <c r="C116" s="43" t="s">
        <v>191</v>
      </c>
      <c r="D116" s="51"/>
    </row>
    <row r="117" spans="2:4">
      <c r="B117" s="95" t="s">
        <v>0</v>
      </c>
      <c r="C117" s="97" t="s">
        <v>1</v>
      </c>
      <c r="D117" s="22">
        <v>2011</v>
      </c>
    </row>
    <row r="118" spans="2:4">
      <c r="B118" s="96"/>
      <c r="C118" s="98"/>
      <c r="D118" s="64" t="s">
        <v>227</v>
      </c>
    </row>
    <row r="119" spans="2:4">
      <c r="B119" s="25" t="s">
        <v>192</v>
      </c>
      <c r="C119" s="44" t="s">
        <v>193</v>
      </c>
      <c r="D119" s="36">
        <v>0</v>
      </c>
    </row>
    <row r="120" spans="2:4">
      <c r="B120" s="26" t="s">
        <v>194</v>
      </c>
      <c r="C120" s="76" t="s">
        <v>195</v>
      </c>
      <c r="D120" s="36">
        <v>0</v>
      </c>
    </row>
    <row r="121" spans="2:4">
      <c r="B121" s="28" t="s">
        <v>196</v>
      </c>
      <c r="C121" s="29" t="s">
        <v>197</v>
      </c>
      <c r="D121" s="9">
        <v>0</v>
      </c>
    </row>
    <row r="122" spans="2:4" ht="22.8">
      <c r="B122" s="28" t="s">
        <v>198</v>
      </c>
      <c r="C122" s="29" t="s">
        <v>199</v>
      </c>
      <c r="D122" s="9">
        <v>0</v>
      </c>
    </row>
    <row r="123" spans="2:4" ht="22.8">
      <c r="B123" s="28" t="s">
        <v>200</v>
      </c>
      <c r="C123" s="29" t="s">
        <v>201</v>
      </c>
      <c r="D123" s="9">
        <v>0</v>
      </c>
    </row>
    <row r="124" spans="2:4">
      <c r="B124" s="28" t="s">
        <v>202</v>
      </c>
      <c r="C124" s="29" t="s">
        <v>203</v>
      </c>
      <c r="D124" s="9">
        <v>0</v>
      </c>
    </row>
    <row r="125" spans="2:4" ht="22.8">
      <c r="B125" s="28" t="s">
        <v>204</v>
      </c>
      <c r="C125" s="29" t="s">
        <v>205</v>
      </c>
      <c r="D125" s="9">
        <v>0</v>
      </c>
    </row>
    <row r="126" spans="2:4">
      <c r="B126" s="26" t="s">
        <v>206</v>
      </c>
      <c r="C126" s="76" t="s">
        <v>207</v>
      </c>
      <c r="D126" s="9">
        <v>0</v>
      </c>
    </row>
    <row r="127" spans="2:4" ht="15" thickBot="1">
      <c r="B127" s="48" t="s">
        <v>208</v>
      </c>
      <c r="C127" s="49" t="s">
        <v>209</v>
      </c>
      <c r="D127" s="11">
        <v>20</v>
      </c>
    </row>
    <row r="128" spans="2:4" ht="15" thickBot="1">
      <c r="B128" s="42"/>
      <c r="C128" s="50" t="s">
        <v>210</v>
      </c>
      <c r="D128" s="51"/>
    </row>
    <row r="129" spans="2:4">
      <c r="B129" s="95" t="s">
        <v>0</v>
      </c>
      <c r="C129" s="97" t="s">
        <v>1</v>
      </c>
      <c r="D129" s="22">
        <v>2011</v>
      </c>
    </row>
    <row r="130" spans="2:4">
      <c r="B130" s="96"/>
      <c r="C130" s="98"/>
      <c r="D130" s="64" t="s">
        <v>227</v>
      </c>
    </row>
    <row r="131" spans="2:4">
      <c r="B131" s="52" t="s">
        <v>211</v>
      </c>
      <c r="C131" s="53" t="s">
        <v>212</v>
      </c>
      <c r="D131" s="9">
        <v>0</v>
      </c>
    </row>
    <row r="132" spans="2:4">
      <c r="B132" s="52" t="s">
        <v>213</v>
      </c>
      <c r="C132" s="53" t="s">
        <v>214</v>
      </c>
      <c r="D132" s="9">
        <v>0</v>
      </c>
    </row>
    <row r="133" spans="2:4" ht="22.8">
      <c r="B133" s="52" t="s">
        <v>215</v>
      </c>
      <c r="C133" s="29" t="s">
        <v>216</v>
      </c>
      <c r="D133" s="9">
        <v>0</v>
      </c>
    </row>
    <row r="134" spans="2:4" ht="23.4" thickBot="1">
      <c r="B134" s="54" t="s">
        <v>217</v>
      </c>
      <c r="C134" s="55" t="s">
        <v>218</v>
      </c>
      <c r="D134" s="75">
        <v>0</v>
      </c>
    </row>
    <row r="135" spans="2:4" ht="19.2" thickBot="1">
      <c r="B135" s="24"/>
      <c r="C135" s="43" t="s">
        <v>219</v>
      </c>
      <c r="D135" s="51"/>
    </row>
    <row r="136" spans="2:4">
      <c r="B136" s="95" t="s">
        <v>0</v>
      </c>
      <c r="C136" s="100" t="s">
        <v>1</v>
      </c>
      <c r="D136" s="23">
        <v>2011</v>
      </c>
    </row>
    <row r="137" spans="2:4" ht="15" thickBot="1">
      <c r="B137" s="99"/>
      <c r="C137" s="101"/>
      <c r="D137" s="77" t="s">
        <v>227</v>
      </c>
    </row>
    <row r="138" spans="2:4">
      <c r="B138" s="56" t="s">
        <v>220</v>
      </c>
      <c r="C138" s="57" t="s">
        <v>221</v>
      </c>
      <c r="D138" s="78">
        <v>0</v>
      </c>
    </row>
    <row r="139" spans="2:4" ht="22.8">
      <c r="B139" s="58" t="s">
        <v>222</v>
      </c>
      <c r="C139" s="59" t="s">
        <v>223</v>
      </c>
      <c r="D139" s="62">
        <v>0</v>
      </c>
    </row>
    <row r="140" spans="2:4" ht="23.4" thickBot="1">
      <c r="B140" s="60" t="s">
        <v>224</v>
      </c>
      <c r="C140" s="61" t="s">
        <v>225</v>
      </c>
      <c r="D140" s="63">
        <v>0</v>
      </c>
    </row>
  </sheetData>
  <mergeCells count="14">
    <mergeCell ref="B3:B4"/>
    <mergeCell ref="C3:C4"/>
    <mergeCell ref="B27:B28"/>
    <mergeCell ref="C27:C28"/>
    <mergeCell ref="B53:B54"/>
    <mergeCell ref="C53:C54"/>
    <mergeCell ref="B136:B137"/>
    <mergeCell ref="C136:C137"/>
    <mergeCell ref="B103:B104"/>
    <mergeCell ref="C103:C104"/>
    <mergeCell ref="B117:B118"/>
    <mergeCell ref="C117:C118"/>
    <mergeCell ref="B129:B130"/>
    <mergeCell ref="C129:C130"/>
  </mergeCells>
  <pageMargins left="0.7" right="0.7" top="0.75" bottom="0.75" header="0.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2" sqref="K22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ХХХ</vt:lpstr>
      <vt:lpstr>Лист2</vt:lpstr>
    </vt:vector>
  </TitlesOfParts>
  <Company>enerco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Юрий Семин</dc:creator>
  <cp:lastModifiedBy>Елена Банщикова</cp:lastModifiedBy>
  <cp:lastPrinted>2012-04-20T10:46:17Z</cp:lastPrinted>
  <dcterms:created xsi:type="dcterms:W3CDTF">2011-07-21T09:41:11Z</dcterms:created>
  <dcterms:modified xsi:type="dcterms:W3CDTF">2012-07-11T10:55:33Z</dcterms:modified>
</cp:coreProperties>
</file>